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áradék" sheetId="1" state="visible" r:id="rId2"/>
    <sheet name="Összesítő" sheetId="2" state="visible" r:id="rId3"/>
    <sheet name="Zsaluzás és állványozás" sheetId="3" state="visible" r:id="rId4"/>
    <sheet name="Költségtérítés" sheetId="4" state="visible" r:id="rId5"/>
    <sheet name="Írtás, föld- és sziklamunka" sheetId="5" state="visible" r:id="rId6"/>
    <sheet name="Síkalapozás" sheetId="6" state="visible" r:id="rId7"/>
    <sheet name="Helyszíni beton és vasbeton mun" sheetId="7" state="visible" r:id="rId8"/>
    <sheet name="Falazás és egyéb kőműves munkák" sheetId="8" state="visible" r:id="rId9"/>
    <sheet name="Ácsmunka" sheetId="9" state="visible" r:id="rId10"/>
    <sheet name="Vakolás és rabicolás" sheetId="10" state="visible" r:id="rId11"/>
    <sheet name="Szárazépítés" sheetId="11" state="visible" r:id="rId12"/>
    <sheet name="Aljzatkészítés, hideg- és meleg" sheetId="12" state="visible" r:id="rId13"/>
    <sheet name="Bádogozás" sheetId="13" state="visible" r:id="rId14"/>
    <sheet name="Lakatosszerkezetek elhelyezése" sheetId="14" state="visible" r:id="rId15"/>
    <sheet name="Felületképzés" sheetId="15" state="visible" r:id="rId16"/>
    <sheet name="Szigetelés" sheetId="16" state="visible" r:id="rId17"/>
    <sheet name="Berendezés" sheetId="17" state="visible" r:id="rId18"/>
    <sheet name="Erősáram" sheetId="18" state="visible" r:id="rId19"/>
    <sheet name="Gépész" sheetId="19" state="visible" r:id="rId20"/>
  </sheets>
  <definedNames>
    <definedName function="false" hidden="false" localSheetId="11" name="_xlnm.Print_Titles" vbProcedure="false">'Aljzatkészítés, hideg- és meleg'!$1:$1</definedName>
    <definedName function="false" hidden="false" localSheetId="17" name="_xlnm.Print_Area" vbProcedure="false">Erősáram!$A$1:$I$78</definedName>
    <definedName function="false" hidden="false" localSheetId="1" name="_xlnm.Print_Area" vbProcedure="false">Összesítő!$A$1:$C$20</definedName>
    <definedName function="false" hidden="false" localSheetId="11" name="_xlnm.Print_Titles" vbProcedure="false">'Aljzatkészítés, hideg- és meleg'!$1:$1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<sst xmlns="http://schemas.openxmlformats.org/spreadsheetml/2006/main" count="831" uniqueCount="439">
  <si>
    <t xml:space="preserve">Név : Nyilvános mosdó 2766/2 M4</t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</si>
  <si>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</si>
  <si>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</si>
  <si>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</si>
  <si>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</si>
  <si>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                      </t>
  </si>
  <si>
    <t xml:space="preserve">                                                                              </t>
  </si>
  <si>
    <t xml:space="preserve">Nyíregyháza Megyei Jogú Város Önkormányzata - Bujtosi Városliget rehabilitációja - Bujtosi Vásosliget - mosdó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</si>
  <si>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</si>
  <si>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</si>
  <si>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</si>
  <si>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</si>
  <si>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</si>
  <si>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</si>
  <si>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</si>
  <si>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</si>
  <si>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</si>
  <si>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</si>
  <si>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</si>
  <si>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</si>
  <si>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</si>
  <si>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Zsaluzás és állványozás</t>
  </si>
  <si>
    <t xml:space="preserve">Költségtérítés</t>
  </si>
  <si>
    <t xml:space="preserve">Irtás, föld- és sziklamunka</t>
  </si>
  <si>
    <t xml:space="preserve">Síkalapozás</t>
  </si>
  <si>
    <t xml:space="preserve">Helyszíni beton és vasbeton munkák</t>
  </si>
  <si>
    <t xml:space="preserve">Falazás és egyéb kőműves munkák</t>
  </si>
  <si>
    <t xml:space="preserve">Ácsmunka</t>
  </si>
  <si>
    <t xml:space="preserve">Vakolás és rabicolás</t>
  </si>
  <si>
    <t xml:space="preserve">Szárazépítés</t>
  </si>
  <si>
    <t xml:space="preserve">Aljzatkészítés, hideg- és melegburkolatok készítése</t>
  </si>
  <si>
    <t xml:space="preserve">Bádogozás</t>
  </si>
  <si>
    <t xml:space="preserve">Lakatosszerkezetek elhelyezése</t>
  </si>
  <si>
    <t xml:space="preserve">Felületképzés</t>
  </si>
  <si>
    <t xml:space="preserve">Szigetelés</t>
  </si>
  <si>
    <t xml:space="preserve">Berendezés</t>
  </si>
  <si>
    <t xml:space="preserve">Épületgépészet</t>
  </si>
  <si>
    <t xml:space="preserve">Erősáram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</si>
  <si>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</si>
  <si>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</si>
  <si>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</si>
  <si>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</si>
  <si>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</si>
  <si>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</si>
  <si>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</si>
  <si>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</si>
  <si>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</si>
  <si>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</si>
  <si>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15-001-002</t>
  </si>
  <si>
    <t xml:space="preserve">Sávalap kétoldalas zsaluzása fa zsaluzattal, 0,8 m magasságig</t>
  </si>
  <si>
    <t xml:space="preserve">m2</t>
  </si>
  <si>
    <t xml:space="preserve">15-004-031.1</t>
  </si>
  <si>
    <t xml:space="preserve">Koszorúzsaluzás, zsaluzattól függetlenül, párkány nélkül</t>
  </si>
  <si>
    <t xml:space="preserve">15-001-003</t>
  </si>
  <si>
    <t xml:space="preserve">Pillér alaptestek négyoldalas zsaluzása fa zsaluzattal, függőleges vagy ferde felülettel</t>
  </si>
  <si>
    <t xml:space="preserve">15-902-001.2.1-0024001</t>
  </si>
  <si>
    <t xml:space="preserve">BÉRLETI DÍJ kétoldali falzsaluzásnál, függőleges vagy ferde sík felülettel, szerelt táblás zsaluzattal, kézzel mozgatva, 3 m magasságig Szerelt táblás zsaluzat bérleti díj/Hó</t>
  </si>
  <si>
    <t xml:space="preserve">15-012-006.1</t>
  </si>
  <si>
    <r>
      <rPr>
        <sz val="11"/>
        <rFont val="Century Gothic"/>
        <family val="2"/>
        <charset val="238"/>
      </rPr>
      <t xml:space="preserve">Homlokzati csőállvány állítása állványcsőből mint munkaállvány, szintenkénti pallóterítéssel, korláttal, lábdeszkával, kétlábas, 0,60-0,90 m padlószélességgel, munkapadló távolság 2,00 m, 2,00 kN/m</t>
    </r>
    <r>
      <rPr>
        <vertAlign val="superscript"/>
        <sz val="11"/>
        <rFont val="Century Gothic"/>
        <family val="2"/>
        <charset val="238"/>
      </rPr>
      <t xml:space="preserve">2</t>
    </r>
    <r>
      <rPr>
        <sz val="11"/>
        <rFont val="Century Gothic"/>
        <family val="2"/>
        <charset val="238"/>
      </rPr>
      <t xml:space="preserve"> terhelhetőséggel 6,00 m munkapadló magasságig</t>
    </r>
  </si>
  <si>
    <t xml:space="preserve">Munkanem összesen:</t>
  </si>
  <si>
    <t xml:space="preserve">19-010-1.1</t>
  </si>
  <si>
    <t xml:space="preserve">Folyamatos statikus közreműködés</t>
  </si>
  <si>
    <t xml:space="preserve">költség</t>
  </si>
  <si>
    <t xml:space="preserve">Megvalósulási terv készítése</t>
  </si>
  <si>
    <t xml:space="preserve">21-001-009.1</t>
  </si>
  <si>
    <t xml:space="preserve">Gyepnyesés, elbontással 4 cm mélységig  I-III. oszt. talajban</t>
  </si>
  <si>
    <t xml:space="preserve"> 21-002-001</t>
  </si>
  <si>
    <t xml:space="preserve">Előkészítő földmunka
Humuszos termőréteg, termőföld leszedése,terítése gépi erővel, 18%-os terephajlásig,bármilyen talajban, szállítással,
50,0 m-ig</t>
  </si>
  <si>
    <t xml:space="preserve">m3</t>
  </si>
  <si>
    <t xml:space="preserve">21-003-006.1</t>
  </si>
  <si>
    <t xml:space="preserve">Munkaárok földkiemelése közművesített területen, kézi  erővel, bármely konzisztenciájú, I-IV. oszt. Talajban, dúcolás élkül
</t>
  </si>
  <si>
    <t xml:space="preserve">21-003-007</t>
  </si>
  <si>
    <r>
      <rPr>
        <sz val="10"/>
        <rFont val="Century Gothic"/>
        <family val="2"/>
        <charset val="238"/>
      </rPr>
      <t xml:space="preserve">Munkagödör földkiemelése épületek és műtárgyak helyén bármely konzisztenciájú, I-IV. oszt. Talajban, gépi erővel, kézi kiegészítő munkával, alapterület: 10-01-50,0 m</t>
    </r>
    <r>
      <rPr>
        <vertAlign val="superscript"/>
        <sz val="10"/>
        <rFont val="Century Gothic"/>
        <family val="2"/>
        <charset val="238"/>
      </rPr>
      <t xml:space="preserve">2</t>
    </r>
    <r>
      <rPr>
        <sz val="10"/>
        <rFont val="Century Gothic"/>
        <family val="2"/>
        <charset val="238"/>
      </rPr>
      <t xml:space="preserve"> között</t>
    </r>
  </si>
  <si>
    <t xml:space="preserve">21-003-011</t>
  </si>
  <si>
    <t xml:space="preserve">Földvisszatöltés munkagödörbe vagy munkaárokba, tömörítés nélkül, réteges elterítéssel, I-IV. osztályú talajban, kézi erővel</t>
  </si>
  <si>
    <t xml:space="preserve">21-004-005</t>
  </si>
  <si>
    <t xml:space="preserve">Tükörkészítés tömörítés nélkül, sík felületen gépi erővel talajosztály: I-VI.</t>
  </si>
  <si>
    <t xml:space="preserve">21-008-002</t>
  </si>
  <si>
    <t xml:space="preserve">Tömörítés, döngölés, gépi erővel kis felületen</t>
  </si>
  <si>
    <t xml:space="preserve">21-011-011</t>
  </si>
  <si>
    <r>
      <rPr>
        <sz val="10"/>
        <rFont val="Century Gothic"/>
        <family val="2"/>
        <charset val="238"/>
      </rPr>
      <t xml:space="preserve">Építési törmelék konténeres elszállítása, lerakása, lerakóhelyi díjjal, 10,0 m</t>
    </r>
    <r>
      <rPr>
        <vertAlign val="superscript"/>
        <sz val="10"/>
        <rFont val="Century Gothic"/>
        <family val="2"/>
        <charset val="238"/>
      </rPr>
      <t xml:space="preserve">3</t>
    </r>
    <r>
      <rPr>
        <sz val="10"/>
        <rFont val="Century Gothic"/>
        <family val="2"/>
        <charset val="238"/>
      </rPr>
      <t xml:space="preserve">-es konténerbe</t>
    </r>
  </si>
  <si>
    <t xml:space="preserve">db</t>
  </si>
  <si>
    <t xml:space="preserve">Munkahelyi depóniából építési törmelék konténerbe rakása,  kézi erővel, önálló munka esetén elszámolva, konténer szállítás nélkül</t>
  </si>
  <si>
    <t xml:space="preserve">22-003-001.1-0133085</t>
  </si>
  <si>
    <t xml:space="preserve">Szivárgó kavicságyazat készítése, osztályozott kavics kitöltéssel Osztályozott kavics, OK 16/24 TT, KŐKA, Alsózsolca, épületrészek lábazata mentén</t>
  </si>
  <si>
    <t xml:space="preserve">21-011-007.2</t>
  </si>
  <si>
    <t xml:space="preserve">Feltöltések alap- és lábazati falak közé és alagsori vagy alá nem pincézett földszinti padozatok alá, az anyag szétterítésével, mozgatásával, kézi döngöléssel, osztályozatlan kavicsbólkavicságyazat készítése </t>
  </si>
  <si>
    <t xml:space="preserve">Gépész </t>
  </si>
  <si>
    <t xml:space="preserve">21-003-5.1.1.3.</t>
  </si>
  <si>
    <t xml:space="preserve">Munkaárok földkiemelése közművesített területen, kézi erővel, bármely konzisztenciájú talajban, dúcolás nélkül, 2,0 m² szelvényig, I-II. talajosztály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</si>
  <si>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</si>
  <si>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</si>
  <si>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21-003-11.2.1</t>
  </si>
  <si>
    <t xml:space="preserve"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</si>
  <si>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</si>
  <si>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</si>
  <si>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21-011-002.1.1</t>
  </si>
  <si>
    <t xml:space="preserve">Fejtett föld tolása és elteregetés 20 m-ig</t>
  </si>
  <si>
    <t xml:space="preserve">21-008-1.1.3</t>
  </si>
  <si>
    <t xml:space="preserve">Döngölés kézi erővel száraz, földnedves IV. fejtési talajosztályban</t>
  </si>
  <si>
    <t xml:space="preserve">21-008-2.2.3</t>
  </si>
  <si>
    <t xml:space="preserve">Tömörítés bármely tömörítési osztályban gépi erővel, kis felületen, tömörségi fok: 95%</t>
  </si>
  <si>
    <t xml:space="preserve">23-003-003.1</t>
  </si>
  <si>
    <t xml:space="preserve">Vasbeton gerendaalap készítése helyszínen kevert  betonból </t>
  </si>
  <si>
    <t xml:space="preserve">23-003-003.2</t>
  </si>
  <si>
    <t xml:space="preserve">Vasbeton sáv-, talp-, lemez- vagy gerendaalap készítése helyszínen kevert  betonból </t>
  </si>
  <si>
    <t xml:space="preserve">23-003-003.3</t>
  </si>
  <si>
    <t xml:space="preserve">Vasbeton pontalap, oszlopok alapozása, helyszínen kevert betonból</t>
  </si>
  <si>
    <t xml:space="preserve">31-001-001.2.1.1</t>
  </si>
  <si>
    <t xml:space="preserve">Betonacél helyszíni szerelése  függőleges vagy vízszintes tartószerkezetbe, bordás betonacélból, 4-10 mm átmérő között Bordás betonacél, szálban, B 60.50 8 mm</t>
  </si>
  <si>
    <t xml:space="preserve">t</t>
  </si>
  <si>
    <t xml:space="preserve">31-001-001.2.1.2</t>
  </si>
  <si>
    <t xml:space="preserve">Betonacél helyszíni szerelése  függőleges vagy vízszintes tartószerkezetbe, bordás betonacélból, 12-20 mm átmérő között Bordás betonacél, szálban, B 60.50 14 mm</t>
  </si>
  <si>
    <t xml:space="preserve">31-001-002</t>
  </si>
  <si>
    <t xml:space="preserve">Hegesztett betonacél háló szerelése tartószerkezetbe</t>
  </si>
  <si>
    <t xml:space="preserve">31-021-002</t>
  </si>
  <si>
    <t xml:space="preserve">Vasbeton koszorú készítése C25/30</t>
  </si>
  <si>
    <t xml:space="preserve">31-032-004.1</t>
  </si>
  <si>
    <t xml:space="preserve">Úsztatott esztrich (hő- vagy hangszigetelésen) kézi feldolgozással, cementbázisú esztrichből</t>
  </si>
  <si>
    <t xml:space="preserve">31-030-011</t>
  </si>
  <si>
    <t xml:space="preserve">Vasalt aljzat készítése 15 cm vastagságban</t>
  </si>
  <si>
    <t xml:space="preserve">33-001-001.1.2.3.1.2.1-0127465</t>
  </si>
  <si>
    <t xml:space="preserve">Teherhordó és kitöltő falazat készítése, égetett agyag-kerámia termékekből, nútféderes elemekből, 300 mm falvastagságvan, 300x250x238 mm-es méretű kézi falazóblokkból, falazó, cementes mészhabarcsba falazva POROTHERM 30 N+F nútféderes kézi falazóblokk, M 1 (Hf10-mc) falazó, cementes mészhabarcs</t>
  </si>
  <si>
    <t xml:space="preserve">35-001-001.1</t>
  </si>
  <si>
    <t xml:space="preserve">Fa szarufa </t>
  </si>
  <si>
    <t xml:space="preserve">35-001-001.2</t>
  </si>
  <si>
    <t xml:space="preserve">Fogópárok, talp és taréjgerenda és egyéb fa elemek</t>
  </si>
  <si>
    <t xml:space="preserve">35-001-001.3</t>
  </si>
  <si>
    <t xml:space="preserve">Ellenléc</t>
  </si>
  <si>
    <t xml:space="preserve">35-005-001.1.1-0211008</t>
  </si>
  <si>
    <t xml:space="preserve">Faforgácslap elhelyezése; vízálló, műgyantával stabilizált faforgácslap (OSB) elhelyezése vágott (nútolatlan) kivitelben, tetőszerkezet szaruzatára, vízálló faforgácslap (OSB), 2500x1250x25 mm méretű</t>
  </si>
  <si>
    <t xml:space="preserve">35-005-001.1.2-0211008</t>
  </si>
  <si>
    <t xml:space="preserve">Faforgácslap elhelyezése; vízálló, műgyantával stabilizált faforgácslap (OSB) elhelyezése vágott (nútolatlan) kivitelben, függőleges vagy vízszintes felületen, vízálló faforgácslap (OSB), 2500x1250x25 mm méretű</t>
  </si>
  <si>
    <t xml:space="preserve">35-002-003</t>
  </si>
  <si>
    <t xml:space="preserve">Belső oldali párafékező fólia 15 cm-es átfedéssel, kétoldalon tapadó ragasztószalaggal</t>
  </si>
  <si>
    <t xml:space="preserve">35-002-004</t>
  </si>
  <si>
    <t xml:space="preserve">Páraáteresztő alátétfólia 15 cm-es átfedéssel (ellenléc külön tételben számolandó)</t>
  </si>
  <si>
    <t xml:space="preserve">Extrém kis oáraátbocsátási ellenállású alátétfólia Dörken Delta Tekt-S</t>
  </si>
  <si>
    <t xml:space="preserve">35-004-001</t>
  </si>
  <si>
    <t xml:space="preserve">Deszkázás kültéri borításként, tetőre</t>
  </si>
  <si>
    <t xml:space="preserve">35-004-001.2</t>
  </si>
  <si>
    <t xml:space="preserve">Ereszdeszkázás ereszlemez alá</t>
  </si>
  <si>
    <t xml:space="preserve">35-001-001.4</t>
  </si>
  <si>
    <t xml:space="preserve">Fa tartóoszlopok rétegelt ragasztott tartóból</t>
  </si>
  <si>
    <t xml:space="preserve">Fa homlokzatburkolat tartóváza</t>
  </si>
  <si>
    <t xml:space="preserve">Favázra rögzített kiszellőztetett fa homlokzatburkolat</t>
  </si>
  <si>
    <t xml:space="preserve">36-003-001.1.1</t>
  </si>
  <si>
    <t xml:space="preserve">Belső vakolatok, előrekevert gyári szárazhabarcsból, oldalfalvakolat készítése, kézi felhordással, kerámia falazott felületre</t>
  </si>
  <si>
    <t xml:space="preserve">36-003-002.1.1</t>
  </si>
  <si>
    <t xml:space="preserve">Belső vakolatok, mennyezetvakolat készítése, kézi felhordással, zsákos kiszerelésű habarcsból, sima, gipszes mész-gipsz vakolat, 0,6 cm vastagságbangipszkarton felületre</t>
  </si>
  <si>
    <t xml:space="preserve">36-003-011.1</t>
  </si>
  <si>
    <t xml:space="preserve">Belső vakolatok, oldalvakolat vagy mennyezet vakolat simítása, kézi felhordással</t>
  </si>
  <si>
    <t xml:space="preserve">36-005-001</t>
  </si>
  <si>
    <t xml:space="preserve">Kiegyenlítő alapvakolat készítése vázkerámia falazaton</t>
  </si>
  <si>
    <t xml:space="preserve">36-005-021.2.6.2</t>
  </si>
  <si>
    <t xml:space="preserve">Homlokzatvakolatok, előkevert gyári habarcsból, vékonyvakolatok, színvakolatok felhordása alapozott, előkészített felületre, vödrös kiszerelésű anyagból, szilikon vékonyvakolat készítése, egy rétegben, 1,5-2,5 mm-es szemcsemérettel - CAPATECT SH-Reibputz vékonyvakolat, fehér</t>
  </si>
  <si>
    <t xml:space="preserve">36-002-004-0418101</t>
  </si>
  <si>
    <t xml:space="preserve">Vakolás és rabicolás, előkészítő munkák, alapozók, előfröcskölők, gúzrétegek, külső-belső vakolatokhoz, vékonyvakolat alapozók felhordása, kézi erővel - Capatect Putzgrund vakolatalapozó</t>
  </si>
  <si>
    <t xml:space="preserve">36-011-006-0191001</t>
  </si>
  <si>
    <t xml:space="preserve">Rabicok készítése, üvegszövet háló elhelyezése, függőleges, vízszintes, ferde, íves felületen - Capatect 650 üvegháló, szőtt 4x4 mm, narancs, 50 m2</t>
  </si>
  <si>
    <t xml:space="preserve">36-007-009.2-0418298</t>
  </si>
  <si>
    <t xml:space="preserve">Lábazati vakolatok; díszítő és lábazati műgyantás kötőanyagú vakolatréteg felhordása, kézi erővel, vödrös kiszerelésű anyagból - CAPASTONE A díszítő lábazati vakolat</t>
  </si>
  <si>
    <t xml:space="preserve">36-051-002</t>
  </si>
  <si>
    <t xml:space="preserve">Kültéri vakolóprofil elhelyezése pozitív sarokra</t>
  </si>
  <si>
    <t xml:space="preserve">m</t>
  </si>
  <si>
    <t xml:space="preserve">39-001-023</t>
  </si>
  <si>
    <t xml:space="preserve">Válaszfal szerkezetek 15 cm
CW fém vázszerkezetre szerelt válaszfal 2 x 2 rtg. impregnált,12,5 mm vtg. gipszkarton borítással, hőszigeteléssel, csavarfejek és illesztések glettelve</t>
  </si>
  <si>
    <t xml:space="preserve">39-003-001</t>
  </si>
  <si>
    <t xml:space="preserve">Szerelt nagytáblás gipszkarton borítás készítése, ferde vagy vízszintes kivitelben, szigetelés nélkül, csavarfejek és illesztések alapglettelve (Q2 minőségben), szarufákhoz rögzítve, 2 rtg. normál 12,5 mm vtg. Gipszkarton lemezből</t>
  </si>
  <si>
    <t xml:space="preserve">42-011-001.1.1</t>
  </si>
  <si>
    <t xml:space="preserve">Felületelőkészítő alapozó és tapadóhíd felhordása egy rétegben, falra hidegburkolat alá, falazott felületen</t>
  </si>
  <si>
    <t xml:space="preserve">42-011-001.1.2</t>
  </si>
  <si>
    <t xml:space="preserve">Felületelőkészítő alapozó és tapadóhíd felhordása egy rétegben, falra hidegburkolat alá, gipszkarton felületen</t>
  </si>
  <si>
    <t xml:space="preserve">42-022-001.1.3.2.1.2</t>
  </si>
  <si>
    <t xml:space="preserve">Padlóburkolat készítése beltérben, kenhető szigetelésre, gres, porcelán lappal, kötésben vagy hálósan, 3-5 mm vtg. Ragasztóba rakva, 1-10 mm fugaszélességgel</t>
  </si>
  <si>
    <t xml:space="preserve">42-012-001.1.2.2.1.2</t>
  </si>
  <si>
    <t xml:space="preserve">Falburkolat készítése beltérben, gipszkarton alapfelületen,kenhető szigetelésre, gres, porcelán lappal, ragasztva, kötésben vagy hálósan, 3-5 mm vtg. Ragasztóba rakva, 1-10 mm fugaszélességgel - Zalakerámia NAZCA</t>
  </si>
  <si>
    <t xml:space="preserve">Falburkolat készítése beltérben, gipszkarton alapfelületen,kenhető szigetelésre, gres, porcelán lappal, ragasztva, kötésben vagy hálósan, 3-5 mm vtg. Ragasztóba rakva, 1-10 mm fugaszélességgel - Zalakerámia NAZCA F-62002</t>
  </si>
  <si>
    <t xml:space="preserve">43-001-010.1</t>
  </si>
  <si>
    <t xml:space="preserve">RHEINZINK lécbetétes lemezfedés horganyzott acélból, 10 fok tetőhajlásszög felett. "standard" 650x0,65 mm vtg</t>
  </si>
  <si>
    <t xml:space="preserve">43-001-010.2</t>
  </si>
  <si>
    <t xml:space="preserve">RHEINZINK lécbetétes lemezfedés horganyzott acélból, homlokzatburkolatként</t>
  </si>
  <si>
    <t xml:space="preserve">43-001-002.2.8</t>
  </si>
  <si>
    <t xml:space="preserve">Szellőző alátétszőnyeg fektetése titáncink lemezből készült fémlemezfedés alatt</t>
  </si>
  <si>
    <t xml:space="preserve">43-002-011.1</t>
  </si>
  <si>
    <t xml:space="preserve">Párkányba süllyesztett csatorna szerelése, minősített ötvözött horganylemezből, RHEINZINK standard felületű, kiegészítő szerelvényekkel</t>
  </si>
  <si>
    <t xml:space="preserve">43-003-001.1.1</t>
  </si>
  <si>
    <t xml:space="preserve">Ereszszegély szerelése keményhéjalású tetőhöz, minősített horganylemezből, 40 cm kiterített szélességig, RHEINZINK QUALITY ZINC minősítésű titáncink lemezből 0m vtg., kiterített szélesség: 201-250, RHEINZINK standart felületű</t>
  </si>
  <si>
    <t xml:space="preserve">43-002-013.1</t>
  </si>
  <si>
    <t xml:space="preserve">Lefolyócső szrelése négyszöög keresztmetszettel, bármilyen kiterített szélességgel, minősített ötvözött horganylemezből</t>
  </si>
  <si>
    <t xml:space="preserve">43-002-042.3.1</t>
  </si>
  <si>
    <t xml:space="preserve">Csatornarendszer kiegészítők, lombkosár vagy rács szerelése tetőnél és csatornáknál, horganyzott acéllemezből, RHEINZINK horganyzott acél lombfogó kosár</t>
  </si>
  <si>
    <t xml:space="preserve">43-002-042.1.1</t>
  </si>
  <si>
    <t xml:space="preserve">Csatornarendszer kiegészítők, vízgyűjtő üst szerelése építményen kívül, felerősítéssel, négyszög szelvényű kifolyással, a lefolyócső bekötésével, minősített ötvözött horganylemezből, RHEINZINK standard felülettel</t>
  </si>
  <si>
    <t xml:space="preserve">43-003-002.1.1</t>
  </si>
  <si>
    <t xml:space="preserve">Oromszegély szerelése, minősített ötvözött horganylemezből, 33 cm kiterített szélességig, RHEINZINK QUALITY ZINC minősígű titáncink lemezből szegély 0,7 mm tvg., kiterített szélesség: 301-350, RHEINZINK standard felületű</t>
  </si>
  <si>
    <t xml:space="preserve">43-003-003.1.1</t>
  </si>
  <si>
    <t xml:space="preserve">Gerincfedés szerelése, minősített ötvözött horganylemezből, 50 cm kiterített szélességig, RHEINZINK standard felülettel</t>
  </si>
  <si>
    <t xml:space="preserve">43-003-008.1.1</t>
  </si>
  <si>
    <t xml:space="preserve">Ablak- vagy szemöldökpárkány minősített ötvözött horganylemezből, 50 cm kiterített szélességig Ablakpárkány RHEINZINK-QUALITY ZINK minőségű ötvözött horganylemezből, 0,65 mm vtg., standard felületű, Ksz: 20 cm</t>
  </si>
  <si>
    <t xml:space="preserve">45-001-011</t>
  </si>
  <si>
    <t xml:space="preserve">Hőhídmentes, alumínium ajtó, Aj-01 jelű, konszignáció szerinti</t>
  </si>
  <si>
    <t xml:space="preserve">45-002-002</t>
  </si>
  <si>
    <t xml:space="preserve">Hőhídmentes alumínium ablak, Ab-01 jelű, konszignáció szerinti</t>
  </si>
  <si>
    <t xml:space="preserve">47-000-001</t>
  </si>
  <si>
    <t xml:space="preserve">Belső festéseknél felület előkészítése, részmunkák, oldalfalak, mennyezetek </t>
  </si>
  <si>
    <t xml:space="preserve">47-010-002</t>
  </si>
  <si>
    <t xml:space="preserve">Alapozások belső-, homlokzati festésekhez
Enyhén nedvszívó vagy sima falfelületek tapadásközvetítő alapozása,
oldószeres alapozóval,
tagolatlan felületen oldalfalon, mennyezeten</t>
  </si>
  <si>
    <t xml:space="preserve">47-011-015</t>
  </si>
  <si>
    <t xml:space="preserve">Diszperziós festés műanyag bázisú vizes-diszperziós fehér vagy gyárilag színezett festékkel, új vagy régi lekapart, előkészített felületen, vakolaton, két rétegben, tagolatlan sima felületen, Caparol Extra diszperziós belső falfesték, fehér, oldalfalon, mennyezeten</t>
  </si>
  <si>
    <t xml:space="preserve">48-002-001.1.1.1.2</t>
  </si>
  <si>
    <t xml:space="preserve">Talajnedvesség, rétegvíz elleni szigetelés;
Bitumenes lemez szigetelés aljzatának kellősítése,
egy rétegben,
vízszintes felületen, vízbázisú bitumenemulzióval (enyhén nedves vagy száraz felületen)
</t>
  </si>
  <si>
    <t xml:space="preserve">48-002-001.3.1</t>
  </si>
  <si>
    <t xml:space="preserve">Talajnedvesség, rétegvíz elleni szigetelés;
Padlószigetelés,
</t>
  </si>
  <si>
    <t xml:space="preserve">48-002-001.4</t>
  </si>
  <si>
    <t xml:space="preserve">Talajnedvesség, rétegvíz elleni szigetelés;
Lábazatszigetelés terepcsatlakozás felett 30 cm magasságig felvezetve,
</t>
  </si>
  <si>
    <t xml:space="preserve">48-014-004.4</t>
  </si>
  <si>
    <t xml:space="preserve">Üzemi-használati víz elleni, víznyomásnak nem kitett helyzetű, kerámia vagy GRES lapburkolat alatti függőleges falszigetelés bevonatszigeteléssel, két rétegben, minimum 2,0 mm száraz rétegvastagságú kétkomponensű szigetelőhabarcssal, glettvassal vagy simítóval felhordva</t>
  </si>
  <si>
    <t xml:space="preserve">48-014-007.4</t>
  </si>
  <si>
    <t xml:space="preserve">Üzemi-használati víz elleni, víznyomásnak nem kitett helyzetű, kerámia vagy GRES lapburkolat alatti padlószigetelés bevonatszigeteléssel, két rétegben, minimum 2,0 mm száraz rétegvastagságú kétkomponensű szigetelőhabarcssal, glettvassal vagy simítóval felhordva</t>
  </si>
  <si>
    <t xml:space="preserve">48-007-001.1.2</t>
  </si>
  <si>
    <t xml:space="preserve">Magastető hő- és hangszigetelése; szaruzat közti szigetelés fa vagy fém fedélszék esetén kőzetgyapot hőszigetelő lemezzel, 150 mm vastagságban</t>
  </si>
  <si>
    <t xml:space="preserve">48-007-001</t>
  </si>
  <si>
    <t xml:space="preserve">Magastető hő- és hangszigetelése; szaruzat feletti vagy vasbeton koporsófödém szigetelése ellenléc-alátét rögzítéssel, kőzetgyapot hőszigetelő lemezzel, 50 mm vastagságban</t>
  </si>
  <si>
    <t xml:space="preserve">48-007-021.1.1.1-3092699</t>
  </si>
  <si>
    <t xml:space="preserve">Homlokzati fal hő- és hangszigetelése, falazott vagy monolit vasbeton szerkezeten, függőleges felületen, vékonyvakolat alatti üveggyapot vagy kőzetgyapot lemezzel, ROCKWOOL Frontrock Max E vakolható, inhomogén kőzetgyapot lemez 200 mm</t>
  </si>
  <si>
    <t xml:space="preserve">48-007-021.1.1.7.1-0092667</t>
  </si>
  <si>
    <t xml:space="preserve">Homlokzati fal hő- és hangszigetelése, falazott vagy monolit vasbeton szerkezeten, függőleges felületen, légréses kialakítással, homlokzatra vagy réteges falra, szálas szigetelőanyaggal, ROCKWOOL Fixrock FB1 homlokzati kőzetgyapot hőszigetelő lemez, fekete üvegfátyol kasírozással 150 mm</t>
  </si>
  <si>
    <t xml:space="preserve">48-007-021.21.1</t>
  </si>
  <si>
    <t xml:space="preserve">Hőszigetelések épületlábazaton vagy koszorún, foltonként ragasztva vagy megtámasztva, egy rétegben, extrudált polisztirolhab lemezzel, lábazati hőszigetelés</t>
  </si>
  <si>
    <t xml:space="preserve">48-007-021.1.1.1-0092692</t>
  </si>
  <si>
    <t xml:space="preserve">Homlokzati fal hő- és hangszigetelése, falazott vagy monolit vasbeton szerkezeten, függőleges felületen, vékonyvakolat alatti üveggyapot vagy kőzetgyapot lemezzel, ROCKWOOL Frontrock Max E vakolható, inhomogén kőzetgyapot lemez 50 mm</t>
  </si>
  <si>
    <t xml:space="preserve">48-007-041.1.1.1.2</t>
  </si>
  <si>
    <t xml:space="preserve">Padló hőszigetelő anyag elhelyezése, vízszintes felületen, aljzatbeton alá, úsztató rétegként, expandált polisztirolhab lemezzel, 100 mm vastagságban</t>
  </si>
  <si>
    <t xml:space="preserve">48-007-041</t>
  </si>
  <si>
    <t xml:space="preserve">Padló hőszigetelő anyag elhelyezése, vízszintes felületen, vasalt aljzat alá, extrudált polisztirolhab lemezzel, 200 mm vastagságban</t>
  </si>
  <si>
    <t xml:space="preserve">48-021-001.63.2.1</t>
  </si>
  <si>
    <t xml:space="preserve">Szigetelések rögzítése;
Hőszigetelő táblák (habosított termékek)ragasztásos rögzítése,
cementbázisú ragasztóanyaggal</t>
  </si>
  <si>
    <t xml:space="preserve">48-021-001.51.2.3.1</t>
  </si>
  <si>
    <t xml:space="preserve">Szigetelések rögzítése;
Hőszigetelő táblák pontszerű mechanikai rögzítése,
homlokzaton,
vázkerámia vagy pórusbeton aljzatszerkezethez,
fém beütődübelekkel</t>
  </si>
  <si>
    <t xml:space="preserve">48-005-001</t>
  </si>
  <si>
    <t xml:space="preserve">Csapadékvíz elleni szigetelés</t>
  </si>
  <si>
    <t xml:space="preserve">48-002-001.39.1.1</t>
  </si>
  <si>
    <t xml:space="preserve">Védő-csúsztató réteg bitumenes lemez vízszigetelésen, rögzítés nélkül, 10 cm laza átlapolással fektetve, vízszintes felületen, PE építési fólia</t>
  </si>
  <si>
    <t xml:space="preserve">Normaidő</t>
  </si>
  <si>
    <t xml:space="preserve">82-009-1.1.1</t>
  </si>
  <si>
    <t xml:space="preserve">Vandálbiztos berendezések elhelyezése "Fali rozsdamentes vandálbiztos vizelde.  Kompatibilis a piacon lévő összes szabványos keretrendszerrel.  Bacteriosztatikus 304 rozsdamentes acél. Polírozott szaténfény.  Rozsdamentes acél vastagság: 1.2mm.  Hátsó vagy felső víz bemenet.  Süllyesztett vízszintes szenyvízkivezetés.  Tartozék 1 ½ ""-os csapdával, rögzítő elemekkel és lopásmegelőző TORX biztonsági csavarokkal  CE jelzéssel Megfelel az EN 13407 európai szabványnak 2 literes öblítéshez  Súly  : 7,5 kg " </t>
  </si>
  <si>
    <t xml:space="preserve">82-009-6.1-0114531</t>
  </si>
  <si>
    <t xml:space="preserve">"Fali mosdó, 620x505mm.  Megfelelő modell a csökkent mozgásképességű emberek számára.  Bacteriosztatikus 304 rozsdamentes acél.  Polírozott szatén kivitel.  Rozsdamentes acél vastagság: 1,2 mm a tálhoz és 1,5 mm a surroundhez.  A lekerekített élek megakadályozzák a sérülést.  Ø 35 mm-es központi lyukkal.  1 ¼ ""-os hulladékgal,  túlcsordulás nélkül, CE-jelzéssel  ellátott rögzítő elemekkel szállítva  Megfelel az EN 14688 európai szabványnak  Súly: 5kg." </t>
  </si>
  <si>
    <t xml:space="preserve">82-009-11.5.1.2-0371003</t>
  </si>
  <si>
    <t xml:space="preserve">"Fali WC.  Kompatibilis a piacon elérhető összes szabványos keretrendszerrel.  Elegáns és egyszerű kialakítás.  Bacteriosztatikus 304 rozsdamentes acél.  Polírozott szatén kivitel.  Rozsdamentes acél vastagság: 1,5 mm  Egy darabból préselt WC-tál, varrásmentes az egyszerű karbantartás és a jobb higiénia érdekében.  A WC-tál felületét lekerekített élekkel polírozzák a könnyebb tisztítás érdekében.  Vízszintes vízbevezetés: Ø 55mm  Vízszintes szennyvízelvezető nyílás: Ø 100mm  Víztakarékos: 4L vagy több vízzel működik.  Homályos serpenyő.  Előrefúrt lyukak a WC-ülés rögzítéséhez. Rozsdamentes acél kupakkal ellátva, WC-ülés nélkül. A rozsdamentes acéllemez keretnek köszönhetően gyorsan és egyszerűen felszerelhető.  Tartozék rögzítőlemezzel és 6 lopásgátló TORX biztonsági csavarral.  CE jelzéssel. Megfelel az EN 997 európai szabványnak a 4L színárnyalathoz.  Súly: 11kg. " </t>
  </si>
  <si>
    <t xml:space="preserve">82-009-11.5.1.2-0391141</t>
  </si>
  <si>
    <t xml:space="preserve">82-009-12.1-0117096</t>
  </si>
  <si>
    <t xml:space="preserve">"WC-ülőke fedél nélkül.  A polietilén vandálbiztos modelljei könnyen tisztíthatók.  Szín: fekete.  304 rozsdamentes acél csuklópántokkal.  S21 és SHARK WC modellek esetén.  Felerősítő elemekkel szállítva" </t>
  </si>
  <si>
    <t xml:space="preserve">82-009-5.1-0112641</t>
  </si>
  <si>
    <t xml:space="preserve">"Fali dupla mosdókagyló, 1.200x500mm.  A hátlemez védi a fal fröccsenését és javítja a higiéniát.  A medence belső átmérője: 310 mm.  Bacteriosztatikus 304 rozsdamentes acél.  Polírozott szatén kivitel.  Rozsdamentes acél vastagsága: 1,5 mm.  A lekerekített élek megakadályozzák a sérülést.  Központi csapnyílással, Ø 35mm.  1 ¼ ""-os hulladékkal,  túlcsordulás nélkül, CE-jelzéssel  ellátott tartókkal és rögzítőelemekkel szállítva  Megfelel az EN 14688 európai szabványnak  Súly: 15kg " </t>
  </si>
  <si>
    <t xml:space="preserve">82-009-19.3.1-0313466</t>
  </si>
  <si>
    <t xml:space="preserve">"Elektronikus mosdócsptelep:  Akkumulátoros, beépített 223 6V-os lítium elem.  Csökkentett stagnáló mágnesszelep és elektronikus egység a keverő testébe integrálva.  Az átfolyási sebesség 3 l / min, 3 bar, beállítható 1,5 és 6 l / perc között.  Méret-ellenállású áramláskiegyenlítő.  Pangó víz elleni öblítés (~ 60 másodperc az utolsó használat után 24 óránként).  Az aktív infravörös jelenlétérzékelő érzékelő a csonk végén optimalizálja a felismerést.  Krómozott, tömör réz test.  A kupakot 2 rejtett csavarral helyezze el.  PEX flexibilis F3 / 8 ""szelepekkel, szűrőkkel és visszacsapó szelepekkel,  rögzítés két rozsdamentes acél rúddal megerősítve  . Oldalhőmérséklet-szabályozás állítható maximális hőmérséklet-korlátozóval.  10 éves garancia." </t>
  </si>
  <si>
    <t xml:space="preserve">82-009-16.3.1-0321412</t>
  </si>
  <si>
    <t xml:space="preserve">"Vizeldekeret  W. 430mm a vizeldékhez:  Fekete epoxi bevonatú acél keret falra szerelhető kivitelben.  Rögzítés a teherhordó padlókhoz és falakhoz mellékelt rögzítőcsavarokkal.  Állítható tartókar 100 - 280 mm-től.  A keret magassága 0 és 200 mm között állítható.  Ø 50mm-es talajcső vízálló tömítéssel.  Előre szerelve.  Megfelel az NF D12-208 szabványnak.  Kompatibilis a falburkolatokkal 13 - 120mm. Ellátva TEMPOMATIC 4 F1 / 2"" közvetlen flush elektronikus szelep:  230 / 6V hálózatról (kábel és a transzformátor szállítjuk).  Fényes, rozsdamentes acéllemez 145 x 145mm beágyazott elektronika.  Ütésálló Infravörös jelenlét érzékelő.  Vízálló visszaugró házban.  Öblítés 10 másodperces jelenlét után. 3 program (az öblítés mennyisége beállítható a vizelde típusától függően)  Magasfrekvenciás üzemmód (kizárólag a DELABIE-hoz) A  0,15 L / s 3 bar-nál előre beállított áramlási sebesség A  higiénikus szükséglet minden 12 vagy 24 órában kiürül (vagy ki) az utolsó használat után: megakadályozza a visszahúzást  , Ø 35 mm-es csatlakozó alátéttel (standard vizeletürítő szelepekhez). Műszaki jellemzők: lásd TEMPOMATIC vizelde ref. 430PBOX-430016. 10 éves garancia." </t>
  </si>
  <si>
    <t xml:space="preserve">82-009-13.1-0118041</t>
  </si>
  <si>
    <t xml:space="preserve">"Önhordó keretrendszer W. 350mm falihorganyzott WC-hez:  Fekete epoxi bevonatú acél keret.  A keret magassága 0 és 200 mm között állítható (1 méteres jelöléssel).  Ø 32 mm-es öblítőcső Ø 55 mm-es csatlakozóalátéttel.  Ø 100mm-es talajcső vízálló tömítéssel, 2 beállítási pozícióval.  Előre szerelve.  Megfelel az NF D12-208 szabványnak.  Gipszkartonhoz 26 - 70mm. TEMPOMATIC F1 ""közvetlen elektronikus öblítőszeleppel szerelve:  Rozsdamentes acéllemez 320 x 220mm  Shockproof infravörös jelenlétérzékelő érzékelő Az áramlást  a felhasználó kézzel vagy a felhasználó elhagyja  Az időáramlás ~ 7 mp 3 - 12 mp  230 / 12V-os transzformátor,  Stopcock és térfogatáram / térfogatáram beállító Az  érzékelési távolságot a telepítő beállíthatja  Műszaki jellemzők: lásd TEMPOMATIC hivatkozás 463326. 10 éves garancia." </t>
  </si>
  <si>
    <t xml:space="preserve">82-009-31.2-0110915</t>
  </si>
  <si>
    <t xml:space="preserve">Rozsdamentes szifontakaró, rongálás lopás megelőzésére. </t>
  </si>
  <si>
    <t xml:space="preserve">82-009-32-0120234</t>
  </si>
  <si>
    <t xml:space="preserve">"ECO egyenes fogó a csökkent mozgásképességű emberek számára.  Ø 25 mm-es cső, 600 mm-es központok.  Fényes polírozott rozsdamentes acélcső.  Látható rögzítőelemek, falra rögzítve egy 3 lyukú lemezzel." </t>
  </si>
  <si>
    <t xml:space="preserve">82-009-32-0181166</t>
  </si>
  <si>
    <t xml:space="preserve">"Alapvető lenyíló fogantyú Ø 32mm, a csökkent mozgásképességű emberek számára.  Polírozott szatén 304 rozsdamentes acélcső.  Hossz: 850mm.  Cső vastagság: 1.2mm.  Látható rögzítők, amelyeket egy 6 lyukú lemezzel falra rögzítettek.  CE jelzéssel." </t>
  </si>
  <si>
    <t xml:space="preserve">82-016-1.1.9-0318742</t>
  </si>
  <si>
    <t xml:space="preserve">"Fali WC-eke kefe nélkül.  Bakteriosztatikus fényes polírozott 304 rozsdamentes acél.  Falra szerelhető modell lopásgátlóval rögzítéshez.  Robusztus modell.  Könnyen tisztítható: a műanyag edény felülről eltávolítható.  Műanyag edény tartályból: elkerülhető, hogy a WC-kefék a maradék vízben ülve kerüljenek, és a következő használat során csökkenti a fröccsenés veszélyét.  Rozsdamentes acél test 1 mm vastag.  Méretek: Ø 90mm x 330mm" </t>
  </si>
  <si>
    <t xml:space="preserve">82-016-3.1-0221028</t>
  </si>
  <si>
    <t xml:space="preserve">"Jumbo toalettpapír adagoló. Nagy modellmodell 200 méteres tekercsekhez.  Egyrészes csuklós fedél az egyszerű karbantartás és a jobb higiénia érdekében.  Zárral.  Szintszabályozás.  Méretek: Ø 225mm, mélység 125mm.  304 rozsdamentes acél, fényes polírozott felület.  Háttámlával." </t>
  </si>
  <si>
    <t xml:space="preserve">82-016-1.2.3-0110011</t>
  </si>
  <si>
    <t xml:space="preserve">"Négyszögletes, ""tükör"" polírozott bakteriosztatikus 304 rozsdamentes acél.  Rozsdamentes acél 1 mm vastag.  Öntapadós.  Törhetetlen.  Méretek: 1 x 600 x 400 mm." </t>
  </si>
  <si>
    <t xml:space="preserve">82-016-2.1-0221001</t>
  </si>
  <si>
    <t xml:space="preserve">"Fali szappanadagoló puha tapintású működéssel.  Vandálbiztos modell zárral és standard DELABIE kulcsal.  Egyrészes csuklós fedél az egyszerű karbantartásért és a higiénia javításáért.  Nyomógomb soft-touch művelettel.  Antiblokkolás: egyszeri adag egy présnél, még akkor is, ha a gombot hosszabb ideig megnyomják.  Hulladékgátló, nem csepegtető (vízálló) szivattyú adagoló.  A tartály megakadályozza a szappan hosszú távú stagnálását.  Az ablak lehetővé teszi a szappanszint ellenőrzését.  Fehér epoxi bevonatú.  Rozsdamentes acél vastagság: 1mm.  Kapacitás: 1 liter.  Méretek: 90 x 105 x 252 mm.  A növényi alapú folyékony szappan esetében, amelynek maximális viszkozitása 3000 mPa.s." </t>
  </si>
  <si>
    <t xml:space="preserve">82-016-2.2-0190099</t>
  </si>
  <si>
    <t xml:space="preserve">"Automatikus kézi szárító.  Vandálbiztos modell.  Automatikusan aktiválható optikai cella segítségével.  360 ° -os forgó fúvóka.  Fémvastagság: 1,2 mm.  Fehér, zománcozott öntött acélborítás.  Méretek: 210 x 280 x 220 mm.  Súly: 3,5 kg.  Teljesítmény: 2.000W.50-60 Hz.  Légáramlás: 95 l / sec.  Alacsony zajszint: 68 dBA.  II. Osztályú maximális biztonság (kettős szigetelésű elektromos készülék), IP23.  CE, TÜV GS.  Garancia: 3 év." </t>
  </si>
  <si>
    <t xml:space="preserve">82-009-17.1-0130624</t>
  </si>
  <si>
    <t xml:space="preserve">Berendezési tárgyak szerelvényeinek felszerelése, sarokszelep szerelés, MOFÉM sarokszelep szűrővel, 3/8" csatlakozással, krómozott, kód: 163-0010-10</t>
  </si>
  <si>
    <t xml:space="preserve">82-001-7.4.2-0090009</t>
  </si>
  <si>
    <t xml:space="preserve"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</si>
  <si>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 xml:space="preserve">82-001-7.3.2-0090008</t>
  </si>
  <si>
    <t xml:space="preserve">Kétoldalon menetes vagy roppantógyűrűs szerelvény elhelyezése, külső vagy belső menettel, illetve hollandival csatlakoztatva DN 20 gömbcsap, víz- és gázfőcsap, OVENTROP Optibal TW golyoscsap ivóvízre, PN10, DN20, km., G1xG1, DIN ISO 228 szerint, lapos tömítéssel, műanyag fogantyúval, max. 90°C, mindkét oldalán G 1/4" vakdugóval lezárt ürítési hellyel, vörösöntvényből, nyers felülettel, teljes átömlésű, holttér-mentes kivitelben, 4208906</t>
  </si>
  <si>
    <t xml:space="preserve">82-004-1.3-0353214</t>
  </si>
  <si>
    <t xml:space="preserve">Elektromos melegvíztermelő és tároló berendezés elhelyezése, tartozékokkal, szerelvényekkel, vízoldali bekötéssel, elektromos bekötés nélkül, 80,01- 200 liter között, HAJDU Z - 120 EK-1 zártrendszerű elektromos forróvíztároló, fali függőleges kivitelű, 120 literes tűzzománcozott acél tartállyal, aktív anódos védelemmel, kombinált biztonsági szeleppel, 1,8 kW elektromos teljesítmény, Csz.: 2112015113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</si>
  <si>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</si>
  <si>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13 vízmérő</t>
  </si>
  <si>
    <t xml:space="preserve">82-001-7.1.2-0115218</t>
  </si>
  <si>
    <t xml:space="preserve">Kétoldalon menetes vagy roppantógyűrűs szerelvény elhelyezése, külső vagy belső menettel, illetve hollandival csatlakoztatva DN 6-12 gömbcsap, víz- és gázfőcsap, OVENTROP Optibal golyoscsap, hőmérővel szerelt műanyag fogantyúval, PN16, DN10, 3/8" bm.,kvs=8,8, (-10...+100)°C, nikkelezett sr. szelepházzal, 1078003</t>
  </si>
  <si>
    <t xml:space="preserve">82-001-7.1.2-0115561</t>
  </si>
  <si>
    <t xml:space="preserve">Kétoldalon menetes vagy roppantógyűrűs szerelvény elhelyezése, külső vagy belső menettel, illetve hollandival csatlakoztatva DN 6-12 gömbcsap, víz fagycsap</t>
  </si>
  <si>
    <t xml:space="preserve">82-001-10.1</t>
  </si>
  <si>
    <t xml:space="preserve">PE/ hga gyorskötő idom DN25/3/4"</t>
  </si>
  <si>
    <t xml:space="preserve">papírtörlő tartó - DELABIE 6601</t>
  </si>
  <si>
    <t xml:space="preserve">nyomógomb - GEBERIT SIGMA 20</t>
  </si>
  <si>
    <t xml:space="preserve">falra szerelhető szemetes - DELABIE DEL510461P</t>
  </si>
  <si>
    <t xml:space="preserve">akasztó - DELABIE 4043P</t>
  </si>
  <si>
    <t xml:space="preserve">fali felhajtható pelenkázó - SIMEX rozsdamentes acél előlappal</t>
  </si>
  <si>
    <t xml:space="preserve">Díj
egységre</t>
  </si>
  <si>
    <t xml:space="preserve">A kiírásban szereplő típusok meghatározzák a műszaki színvonalat. Helíyettesítés esetén az ajánlat adónak kell bizonyítani a megfelelőséget.</t>
  </si>
  <si>
    <t xml:space="preserve">A. ELOSZTÓ BERENDEZÉSEK</t>
  </si>
  <si>
    <t xml:space="preserve">NM jelű  BETÁP ÉS FOGYASZTÁSMÉRŐ   SZEKRÉNY </t>
  </si>
  <si>
    <t xml:space="preserve">1.</t>
  </si>
  <si>
    <t xml:space="preserve">Ügyintézés, az Áramszolgáltatónak fizetendő díjak nélkül, - mérőhely kiépítése; az áramszolgáltatónál rendszereasített oldalfalra szerelhető egytarifás 3 fázisú elszámolási fogysztásmérővel. Javasolt típus : HENSEL szekrény.   Mért oldalon piros karú tűzeseti lekapcsoló beépítésével - terv szerint</t>
  </si>
  <si>
    <t xml:space="preserve">klt.</t>
  </si>
  <si>
    <t xml:space="preserve">NF jelű  FŐELOSZTÓ BERENDEZÉS</t>
  </si>
  <si>
    <t xml:space="preserve">2.</t>
  </si>
  <si>
    <t xml:space="preserve">Elosztó-berendezés a V1 számú dokumentáció szerint, Tipus: Schnieder Electric; PRIZMA G+ - zárható lemez ajtóval - mérete:600x600x250mm</t>
  </si>
  <si>
    <t xml:space="preserve">B. VILÁGÍTÁS</t>
  </si>
  <si>
    <t xml:space="preserve">Az alábbi lámpatestek fényforrással,  felszerelve, beüzemelve,</t>
  </si>
  <si>
    <r>
      <rPr>
        <i val="true"/>
        <sz val="11"/>
        <rFont val="Arial"/>
        <family val="2"/>
        <charset val="238"/>
      </rPr>
      <t xml:space="preserve">ajánlat kérhető: RIOLámpastúdió</t>
    </r>
    <r>
      <rPr>
        <sz val="11"/>
        <rFont val="Arial"/>
        <family val="2"/>
        <charset val="238"/>
      </rPr>
      <t xml:space="preserve"> Kft. - Pataky Gergely   +36 30 396 6377</t>
    </r>
  </si>
  <si>
    <t xml:space="preserve">pataky.gergely@lampastudio.hu</t>
  </si>
  <si>
    <t xml:space="preserve">Osram  - VFP900-G2-830 LED szalag, 12,2W/m, 900lm/m, 3000K, CRI80, 24V, IP66, 4965mm hossz, 11mm széles , 2 tápegységgel - KÜLTÉRRE</t>
  </si>
  <si>
    <t xml:space="preserve">Osram  - VFP900-G2-830 LED szalag, 12,2W/m, 900lm/m, 3000K, CRI80, 24V, IP66, 4965mm hossz, 11mm széles, tápegységgel - Ffi.-WC</t>
  </si>
  <si>
    <t xml:space="preserve">3.</t>
  </si>
  <si>
    <t xml:space="preserve">Osram  - VFP900-G2-830 LED szalag, 12,2W/m, 900lm/m, 3000K, CRI80, 24V, IP66, 4965mm hossz, 11mm széles, tápegységgel - Női-WC</t>
  </si>
  <si>
    <t xml:space="preserve">4.</t>
  </si>
  <si>
    <t xml:space="preserve">Osram  - VFP900-G2-830 LED szalag, 12,2W/m, 900lm/m, 3000K, CRI80, 24V, IP66, 4965mm hossz, 11mm széles, tápegységgel - Akm.-WC</t>
  </si>
  <si>
    <t xml:space="preserve">5.</t>
  </si>
  <si>
    <t xml:space="preserve">LEDS-C4  Cosmos 12W LED 3000K CRI80 1290lm IP65 fehér mennyezetre szerelhető lámpatest különböző színű, cserélhető dekor optikával - WC-k-be</t>
  </si>
  <si>
    <t xml:space="preserve">6.</t>
  </si>
  <si>
    <t xml:space="preserve">Disano   961 Hydro LED 38W 4000K 5400lm CRI80 IP66 mennyezetre szelrelt lámpatest  - GÉGÉSZETI helyiségbe</t>
  </si>
  <si>
    <t xml:space="preserve">7.</t>
  </si>
  <si>
    <t xml:space="preserve">Salitech PRISMA OK1L Led-es kijáratmutató, oldalfalra szerelhető, készenléti, 1 h áthidalási idővel, IP65</t>
  </si>
  <si>
    <t xml:space="preserve">C. FÖLDELÉS, ÉRINTÉSVÉDELEM </t>
  </si>
  <si>
    <t xml:space="preserve">Érintésvédelmi földelő készítése; rúdföldelő leverése munkagödörből, 1,5" x 2m -es  tüzihorganyzott acélcső,</t>
  </si>
  <si>
    <t xml:space="preserve">Csatlakozás  földelő rúdra átm. 10mm-es horganyzott köracéállal</t>
  </si>
  <si>
    <t xml:space="preserve">Védővezető  elhelyezése, EPH gerinchálózat bevezetése az EPH csomóponthoz-               kötödobozban csatlakoztatva az acél földelő vezetőre;  M-1kV Cu 16 mm2 z/s préselhető bilincsekkel </t>
  </si>
  <si>
    <t xml:space="preserve">Berendezések érintésvédelmi bekötéshez vezető M-1kV Cu 6 mm2 z/s préselhető bilincsekkel</t>
  </si>
  <si>
    <t xml:space="preserve">EPH csatlakozó pont kialakítása a főelosztó  mellett. Tip: OBO EPH sín</t>
  </si>
  <si>
    <t xml:space="preserve">EPH kötések csőhálózaton</t>
  </si>
  <si>
    <t xml:space="preserve">Érintésvédelmi mérési  jegyzőkönyv készíttetése,</t>
  </si>
  <si>
    <t xml:space="preserve">D. KÁBELEK, VÉDŐCSÖVEK</t>
  </si>
  <si>
    <t xml:space="preserve">Erősáramú kábelek</t>
  </si>
  <si>
    <t xml:space="preserve">Műanyag ér köpenyszigetelésű 0,6/1kV-os, rézerű kábelek,</t>
  </si>
  <si>
    <t xml:space="preserve">előre elkészített kábeltartó szerkezetre erősítve, két végén kábelfej kiképzéssel,</t>
  </si>
  <si>
    <t xml:space="preserve">szigetelési ellenállás méréssel, bekötve, kipróbálva, mérési jegyzőkönyvvel átadva.</t>
  </si>
  <si>
    <t xml:space="preserve">Tipus: NYY-J 0,6/1 kV </t>
  </si>
  <si>
    <t xml:space="preserve">1.1</t>
  </si>
  <si>
    <t xml:space="preserve">4x6 mm2  betáp </t>
  </si>
  <si>
    <t xml:space="preserve">1.3</t>
  </si>
  <si>
    <t xml:space="preserve">3x2,5 mm2     </t>
  </si>
  <si>
    <t xml:space="preserve">1.5</t>
  </si>
  <si>
    <t xml:space="preserve">3x1,5 mm2     </t>
  </si>
  <si>
    <t xml:space="preserve">1.7</t>
  </si>
  <si>
    <t xml:space="preserve">4x1 mm2     </t>
  </si>
  <si>
    <t xml:space="preserve">Védőcsövek</t>
  </si>
  <si>
    <t xml:space="preserve"> 2.1</t>
  </si>
  <si>
    <t xml:space="preserve">KPE védőcső átm.80mm-  aljzatbetonba beépítve</t>
  </si>
  <si>
    <t xml:space="preserve"> 2.2</t>
  </si>
  <si>
    <t xml:space="preserve">Vastagfalú védőcsövek, süllyesztett  szereléssel. Oldalfalban felállások  mélyített (60mm) süllyesztődobozban végződtetve. átm. 25/19 mm</t>
  </si>
  <si>
    <t xml:space="preserve"> 2.4</t>
  </si>
  <si>
    <t xml:space="preserve">mint előző tétel, de  átm. 32/25 mm</t>
  </si>
  <si>
    <t xml:space="preserve">E. SZERELVÉNYEK</t>
  </si>
  <si>
    <t xml:space="preserve">Világítási szerelvények, a szükséges tartozékokkal, szerelődobozzal,  FEHÉR  színben SEDNA vagy azzal egyenértékű kivitelben.</t>
  </si>
  <si>
    <t xml:space="preserve">kétsarkú kapcsoló, felszerelve, bekötve, beüzemelve.</t>
  </si>
  <si>
    <t xml:space="preserve">dugaszoló aljzat 2s+f,  felszerelve, bekötve, beüzemelve. IP44</t>
  </si>
  <si>
    <t xml:space="preserve">Egyéb szerelvények</t>
  </si>
  <si>
    <t xml:space="preserve">Biztonsági leválasztó kapcsolók, gépészeti berendezések csatlakoztatásához.</t>
  </si>
  <si>
    <t xml:space="preserve">rotációs,  ki-be kapcsoló; - 250V-16A -2s oldalfalra felszerelve, beüzemelve. </t>
  </si>
  <si>
    <t xml:space="preserve">Nővérhívó berendezés; MS WC  jelzőberendezés szettben, +1 hang/fény jelzőveL, akkumulátorozott táppal.</t>
  </si>
  <si>
    <t xml:space="preserve">Programozható padló termosztát; tip: BVF 601 - programozható, napi 4 ciklus, 16A kapcs. Telj. Levegő+Padló szenzorral, Gyerezáras kivitel</t>
  </si>
  <si>
    <t xml:space="preserve">F.  MEGFIGYELŐ KAMERÁK</t>
  </si>
  <si>
    <t xml:space="preserve">Dahua PFB203W Water-proof Wall Mount Bracket</t>
  </si>
  <si>
    <t xml:space="preserve">Dahua PFA152-E Pole Mount Bracket</t>
  </si>
  <si>
    <t xml:space="preserve">Dahua IPC-HDBW8232E-Z 2MP Starlight IR Dóm hálózati IP kamera</t>
  </si>
  <si>
    <t xml:space="preserve">Stilo Sínre szerelhető moduláris dugalj (tápegység csatlakoztatására)</t>
  </si>
  <si>
    <t xml:space="preserve">Stilo Kismegszakító 1C 16A 6kA STI561</t>
  </si>
  <si>
    <t xml:space="preserve">3G Wireless Industrial Router, VPN Support</t>
  </si>
  <si>
    <t xml:space="preserve">ESD-SP Ubiquiti 1000Mbit ethernet surge protector</t>
  </si>
  <si>
    <t xml:space="preserve">8.</t>
  </si>
  <si>
    <t xml:space="preserve">Mean Well DRC-60A két kimenetes tápegység és akkumulátor töltő</t>
  </si>
  <si>
    <t xml:space="preserve">9.</t>
  </si>
  <si>
    <t xml:space="preserve">12 V 12 Ah zselés akkumulátor, Yuasa</t>
  </si>
  <si>
    <t xml:space="preserve">10.</t>
  </si>
  <si>
    <t xml:space="preserve">WSM fém fali szekrény 300x300x210 RAL7035 IP66 IP66 szerelőlappal, külső GSM antennával.</t>
  </si>
  <si>
    <t xml:space="preserve">G. EGYÉB MUNKÁK</t>
  </si>
  <si>
    <t xml:space="preserve">Előirányzat az ideiglenes áramellátás biztosítására az építkezés ideje alatt, áramvédő kapcsolóval, dugaljakkal, közüzemi díjak nélkül. </t>
  </si>
  <si>
    <t xml:space="preserve">Födém és faláttörések helyreállítása, tűzzárás azonos legyen az eredeti szerkezettel. </t>
  </si>
  <si>
    <t xml:space="preserve">Első felülvizsgálat az MSZ-EN 60364-711 szerint, minősítő írat készítésével.</t>
  </si>
  <si>
    <t xml:space="preserve">ÖSSZESÍTÉS:</t>
  </si>
  <si>
    <t xml:space="preserve">53-005-34.2-0242101</t>
  </si>
  <si>
    <t xml:space="preserve">Előregyártott (konfekcionált) műagyag aknák elhelyezése, előre elkészített tömörített kavicságyazatra, DN 400, KGA tisztítóalkna - DN 315 öntöttvas fedlap / betongallérban CA031 - fedlappal egybeépített teleszkópcső - teleszkóp tömítőgyűrű CAPX4031 - D400 PVC aknafalcső CCCMB641 - DN 400 aknafenékelem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</si>
  <si>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</si>
  <si>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</si>
  <si>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</t>
  </si>
  <si>
    <t xml:space="preserve">54-005-5.1-0110042</t>
  </si>
  <si>
    <t xml:space="preserve">PP, PE, KPE nyomócső szerelése, földárokban, hegesztett kötésekkel, idomok nélkül, csőátmérő: 16-50 mm között, PIPELIFE PE80 ivóvíz nyomócső 25x2,0 mm 10bar (C=1,25), PE80V025X2EN300K</t>
  </si>
  <si>
    <t xml:space="preserve">54-005-3.2-0130803</t>
  </si>
  <si>
    <t xml:space="preserve">KM nyomócső szerelése, földárokban, tokos gumigyűrűs kötésekkel, idomok nélkül, csőátmérő: DN 125-150 között, PIPELIFE PVC KM tokos nyomócső 160 mm x 4,0 mm x 6000 mm, KM160/6M6B</t>
  </si>
  <si>
    <t xml:space="preserve">54-005-5.1</t>
  </si>
  <si>
    <t xml:space="preserve">Ivóvíz vezeték leágazás kiépítése / vízvezeték gerinctől a vízmérőig/. / NYÍRSÉGVÍZ Zrt kivitelezésében /</t>
  </si>
  <si>
    <t xml:space="preserve">54-005-2.1</t>
  </si>
  <si>
    <t xml:space="preserve">Szennyvíz bekötés kiépítése  / NYÍRSÉGVÍZ Zrt kivitelezésében /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</si>
  <si>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</si>
  <si>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</si>
  <si>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81-002-4.1.2.2.3-0234243</t>
  </si>
  <si>
    <t xml:space="preserve">PVC-KGEM lefolyóvezeték szerelése, tokos, gumigyűrűs kötésekkel, csőidomok, kiegészítők elhelyezése, kétcsatlakozású csőidom, DN 160, PIPELIFE PVC-U csatorna szűkítő idom 160 mm/110 mm , KAR160/110</t>
  </si>
  <si>
    <t xml:space="preserve">81-002-3.2.3.3.6-0231053</t>
  </si>
  <si>
    <t xml:space="preserve">PVC lefolyóvezeték szerelése, tokos, gumigyűrűs kötésekkel, csőidomok elhelyezése, háromcsatlakozású csőidom DN 100, PIPELIFE PVC-U lefolyó ágidom 110 mm/50 mm x 45°, KAEA110/050X45P</t>
  </si>
  <si>
    <t xml:space="preserve">81-002-3.2.3.3.6-0231055</t>
  </si>
  <si>
    <t xml:space="preserve">PVC lefolyóvezeték szerelése, tokos, gumigyűrűs kötésekkel, csőidomok elhelyezése, háromcsatlakozású csőidom DN 100, PIPELIFE PVC-U lefolyó ágidom 110 mm/110 mm x 45°, KAEA110/110X45P</t>
  </si>
  <si>
    <t xml:space="preserve">81-002-3.2.3.3.3-0231046</t>
  </si>
  <si>
    <t xml:space="preserve">PVC lefolyóvezeték szerelése, tokos, gumigyűrűs kötésekkel, csőidomok elhelyezése, háromcsatlakozású csőidom DN 50, PIPELIFE PVC-U lefolyó ágidom 50 mm/50 mm x 45°, KAEA050/050X45P</t>
  </si>
  <si>
    <t xml:space="preserve">81-002-3.2.3.3.3-0231044</t>
  </si>
  <si>
    <t xml:space="preserve">PVC lefolyóvezeték szerelése, tokos, gumigyűrűs kötésekkel, csőidomok elhelyezése, háromcsatlakozású csőidom DN 50, PIPELIFE PVC-U lefolyó ágidom 50 mm/32 mm x 45°, KAEA050/032X45P</t>
  </si>
  <si>
    <t xml:space="preserve">81-002-3.2.3.2.3-0231092</t>
  </si>
  <si>
    <t xml:space="preserve">PVC lefolyóvezeték szerelése, tokos, gumigyűrűs kötésekkel, csőidomok elhelyezése, kétcsatlakozású csőidom DN 50, PIPELIFE PVC-U lefolyó szűkítő idom 50 mm/32 mm, KAR050/032P</t>
  </si>
  <si>
    <t xml:space="preserve">81-002-3.2.3.2.1-0231011</t>
  </si>
  <si>
    <t xml:space="preserve">PVC lefolyóvezeték szerelése, tokos, gumigyűrűs kötésekkel, csőidomok elhelyezése, kétcsatlakozású csőidom DN 32, PIPELIFE PVC-U lefolyó ívidom 32 mm 45°, KAB032X45P</t>
  </si>
  <si>
    <t xml:space="preserve">81-002-3.2.3.2.1-0231021</t>
  </si>
  <si>
    <t xml:space="preserve">PVC lefolyóvezeték szerelése, tokos, gumigyűrűs kötésekkel, csőidomok elhelyezése, kétcsatlakozású csőidom DN 32, PIPELIFE PVC-U lefolyó ívidom 32 mm 87°, KAB032X87P</t>
  </si>
  <si>
    <t xml:space="preserve">81-002-3.2.3.2.3-0231013</t>
  </si>
  <si>
    <t xml:space="preserve">PVC lefolyóvezeték szerelése, tokos, gumigyűrűs kötésekkel, csőidomok elhelyezése, kétcsatlakozású csőidom DN 50, PIPELIFE PVC-U lefolyó ívidom 50 mm 45°, KAB050X45P</t>
  </si>
  <si>
    <t xml:space="preserve">81-002-3.2.3.2.3-0231023</t>
  </si>
  <si>
    <t xml:space="preserve">PVC lefolyóvezeték szerelése, tokos, gumigyűrűs kötésekkel, csőidomok elhelyezése, kétcsatlakozású csőidom DN 50, PIPELIFE PVC-U lefolyó ívidom  50 mm 87°, KAB050X87P</t>
  </si>
  <si>
    <t xml:space="preserve">81-002-3.2.3.2.6-0231026</t>
  </si>
  <si>
    <t xml:space="preserve">PVC lefolyóvezeték szerelése, tokos, gumigyűrűs kötésekkel, csőidomok elhelyezése, kétcsatlakozású csőidom DN 100, PIPELIFE PVC-U lefolyó ívidom 100 mm 87°, KAB110X87P</t>
  </si>
  <si>
    <t xml:space="preserve">81-002-3.2.3.2.6-0231016</t>
  </si>
  <si>
    <t xml:space="preserve">PVC lefolyóvezeték szerelése, tokos, gumigyűrűs kötésekkel, csőidomok elhelyezése, kétcsatlakozású csőidom DN 100, PIPELIFE PVC-U lefolyó ívidom 110 mm 45°, KAB110X45P</t>
  </si>
  <si>
    <t xml:space="preserve">81-002-3.2.1.2.6-0131007</t>
  </si>
  <si>
    <t xml:space="preserve">PVC lefolyóvezeték szerelése, tokos, gumigyűrűs kötésekkel, cső elhelyezése csőidomokkal, szakaszos tömörségi próbával, horonyba vagy padlócsatornába, DN 100, PIPELIFE PVC-U tokos lefolyócső 110x2,2x2000 mm, KAEM110/2M</t>
  </si>
  <si>
    <t xml:space="preserve">81-002-3.2.1.2.3-0131004</t>
  </si>
  <si>
    <t xml:space="preserve">PVC lefolyóvezeték szerelése, tokos, gumigyűrűs kötésekkel, cső elhelyezése csőidomokkal, szakaszos tömörségi próbával, horonyba vagy padlócsatornába, DN 50, PIPELIFE PVC-U tokos lefolyócső 50x1,8x2000 mm, KAEM050/2M</t>
  </si>
  <si>
    <t xml:space="preserve">81-002-3.2.1.2.1-0131002</t>
  </si>
  <si>
    <t xml:space="preserve">PVC lefolyóvezeték szerelése, tokos, gumigyűrűs kötésekkel, cső elhelyezése csőidomokkal, szakaszos tömörségi próbával, horonyba vagy padlócsatornába, DN 32, PIPELIFE PVC-U tokos lefolyócső 32x1,8x2000 mm, KAEM032/2M</t>
  </si>
  <si>
    <t xml:space="preserve">81-001-1.3.2.1.1.1.1-0326024</t>
  </si>
  <si>
    <t xml:space="preserve">Ivóvíz vezeték, Ötrétegű cső szerelése, PE-Xc/Al/PE-Xc, PE-Xc/Al/PE-Xb, PE-Xb/Al/PE-Xb vagy PE-Xb/Al/PE anyagból, préselt csőkötésekkel, cső elhelyezése csőidomok nélkül, szakaszos nyomáspróbával, falhoronyba vagy padlószerkezetbe szerelve (horonyvésés külön tételben), DN 12-ig, HENCO Standard többrétegű PE-Xc/Al 0,4/PE-Xc cső tekercsben, piros védőcsőben,10 bar, 95 ℃, 16x2, Rendelési szám: 100-016MR</t>
  </si>
  <si>
    <t xml:space="preserve">81-001-1.3.2.1.1.1.2-0327103</t>
  </si>
  <si>
    <t xml:space="preserve">Ivóvíz vezeték, Ötrétegű cső szerelése, PE-Xc/Al/PE-Xc, PE-Xc/Al/PE-Xb, PE-Xb/Al/PE-Xb vagy PE-Xb/Al/PE anyagból, préselt csőkötésekkel, cső elhelyezése csőidomok nélkül, szakaszos nyomáspróbával, falhoronyba vagy padlószerkezetbe szerelve (horonyvésés külön tételben), DN 15, HENCO Standard többrétegű PE-Xc/Al 0,4/PE-Xc cső tekercsben, 10 bar 95 ℃, 20x2, Rendelési szám: 100-200216</t>
  </si>
  <si>
    <t xml:space="preserve">81-001-1.3.2.4.2.2-0370674</t>
  </si>
  <si>
    <t xml:space="preserve">Ivóvíz vezeték, Ötrétegű cső szerelése, PE-Xc/Al/PE-Xc, PE-Xc/Al/PE-Xb, PE-Xb/Al/PE-Xb vagy PE-Xb/Al/PE anyagból, kiegészítők elhelyezése, vízellátási osztó szerelve, áganként beépített elzáróval, eurokónusz menetes csonkokkal, 4-6 körig, PIPELIFE RADOPRESS WATT 5 körös osztó  gyűjtő, FT-V5A</t>
  </si>
  <si>
    <t xml:space="preserve">81-001-1.3.2.4.2.2-0370675</t>
  </si>
  <si>
    <t xml:space="preserve">Ivóvíz vezeték, Ötrétegű cső szerelése, PE-Xc/Al/PE-Xc, PE-Xc/Al/PE-Xb, PE-Xb/Al/PE-Xb vagy PE-Xb/Al/PE anyagból, kiegészítők elhelyezése, vízellátási osztó szerelve, áganként beépített elzáróval, eurokónusz menetes csonkokkal, 4-6 körig, PIPELIFE RADOPRESS WATT 6 körös osztó  gyűjtő, FT-V6A</t>
  </si>
  <si>
    <t xml:space="preserve">71-021-11.2.4-0313054</t>
  </si>
  <si>
    <t xml:space="preserve">Beltéri felületek elektromos fűtése, járólap temperáló fűtése, szabályzás nélkül,  3,5 m² felületen, BVF HMAT 150 SERIES fűtőszőnyeg 3,5 m2-n</t>
  </si>
  <si>
    <t xml:space="preserve">71-021-11.2.3-0313053</t>
  </si>
  <si>
    <t xml:space="preserve">Munkanem összesen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</si>
</sst>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_-* #,##0.00\ _F_t_-;\-* #,##0.00\ _F_t_-;_-* \-??\ _F_t_-;_-@_-"/>
    <numFmt numFmtId="166" formatCode="_-* #,##0.00\ _H_U_F_-;\-* #,##0.00\ _H_U_F_-;_-* \-??\ _H_U_F_-;_-@_-"/>
    <numFmt numFmtId="167" formatCode="_-* #,##0.00&quot; Ft&quot;_-;\-* #,##0.00&quot; Ft&quot;_-;_-* \-??&quot; Ft&quot;_-;_-@_-"/>
    <numFmt numFmtId="168" formatCode="0.00%"/>
    <numFmt numFmtId="169" formatCode="#,##0&quot; Ft&quot;"/>
    <numFmt numFmtId="170" formatCode="#,##0.00&quot; Ft&quot;"/>
    <numFmt numFmtId="171" formatCode="_-* #,##0\ _F_t_-;\-* #,##0\ _F_t_-;_-* \-??\ _F_t_-;_-@_-"/>
    <numFmt numFmtId="172" formatCode="0.00"/>
    <numFmt numFmtId="173" formatCode="@"/>
    <numFmt numFmtId="174" formatCode="0"/>
    <numFmt numFmtId="175" formatCode="#,##0"/>
    <numFmt numFmtId="176" formatCode="_-* #,##0.0\ _F_t_-;\-* #,##0.0\ _F_t_-;_-* \-??\ _F_t_-;_-@_-"/>
    <numFmt numFmtId="177" formatCode="DD/MMM"/>
  </numFmts>
  <fonts count="38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name val="Times New Roman CE"/>
      <family val="0"/>
      <charset val="238"/>
    </font>
    <font>
      <sz val="12"/>
      <name val="Arial"/>
      <family val="2"/>
      <charset val="238"/>
    </font>
    <font>
      <b val="true"/>
      <sz val="10"/>
      <name val="MS Sans"/>
      <family val="2"/>
      <charset val="1"/>
    </font>
    <font>
      <sz val="12"/>
      <name val="Times New Roman"/>
      <family val="1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1"/>
      <name val="Century Gothic"/>
      <family val="2"/>
      <charset val="238"/>
    </font>
    <font>
      <sz val="10"/>
      <name val="Century Gothic"/>
      <family val="2"/>
      <charset val="238"/>
    </font>
    <font>
      <b val="true"/>
      <sz val="11"/>
      <color rgb="FF000000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vertAlign val="superscript"/>
      <sz val="11"/>
      <name val="Century Gothic"/>
      <family val="2"/>
      <charset val="238"/>
    </font>
    <font>
      <sz val="10"/>
      <name val="Times New Roman CE"/>
      <family val="0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0"/>
      <charset val="238"/>
    </font>
    <font>
      <vertAlign val="superscript"/>
      <sz val="1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10"/>
      <color rgb="FF000000"/>
      <name val="Times New Roman CE"/>
      <family val="0"/>
      <charset val="238"/>
    </font>
    <font>
      <sz val="11"/>
      <color rgb="FFFF0000"/>
      <name val="Century Gothic"/>
      <family val="2"/>
      <charset val="238"/>
    </font>
    <font>
      <sz val="11"/>
      <color rgb="FF00B050"/>
      <name val="Century Gothic"/>
      <family val="2"/>
      <charset val="238"/>
    </font>
    <font>
      <b val="true"/>
      <sz val="1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Arial"/>
      <family val="2"/>
      <charset val="1"/>
    </font>
    <font>
      <sz val="11"/>
      <name val="Arial"/>
      <family val="2"/>
      <charset val="238"/>
    </font>
    <font>
      <sz val="10"/>
      <name val="Arial"/>
      <family val="2"/>
      <charset val="1"/>
    </font>
    <font>
      <sz val="11"/>
      <name val="Arial"/>
      <family val="2"/>
      <charset val="1"/>
    </font>
    <font>
      <b val="true"/>
      <i val="true"/>
      <sz val="11"/>
      <name val="Arial"/>
      <family val="2"/>
      <charset val="1"/>
    </font>
    <font>
      <i val="true"/>
      <sz val="11"/>
      <name val="Arial"/>
      <family val="2"/>
      <charset val="238"/>
    </font>
    <font>
      <sz val="10"/>
      <color rgb="FF555555"/>
      <name val="Arial"/>
      <family val="2"/>
      <charset val="238"/>
    </font>
    <font>
      <sz val="10"/>
      <name val="Arial Narrow"/>
      <family val="2"/>
      <charset val="238"/>
    </font>
    <font>
      <b val="true"/>
      <sz val="11"/>
      <name val="Arial"/>
      <family val="2"/>
      <charset val="1"/>
    </font>
    <font>
      <sz val="1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10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7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3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3" xfId="7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14" fillId="0" borderId="3" xfId="2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0" xfId="7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7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14" fillId="0" borderId="0" xfId="2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0" borderId="0" xfId="7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12" fillId="0" borderId="0" xfId="7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15" fillId="0" borderId="0" xfId="2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7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2" fillId="0" borderId="0" xfId="7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7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2" fillId="0" borderId="0" xfId="79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4" fontId="15" fillId="0" borderId="0" xfId="2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12" fillId="0" borderId="0" xfId="72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3" xfId="79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3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15" fillId="0" borderId="3" xfId="2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3" xfId="74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4" fillId="0" borderId="0" xfId="74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1" fontId="15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4" fontId="15" fillId="0" borderId="0" xfId="7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3" xfId="74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7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8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8" fillId="0" borderId="3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8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3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4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2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21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4" fontId="2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2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5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21" fillId="0" borderId="0" xfId="5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0" xfId="5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3" fillId="2" borderId="0" xfId="5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3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3" fillId="2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3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4" fontId="13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13" fillId="0" borderId="0" xfId="5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1" fontId="14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3" xfId="8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3" xfId="8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3" xfId="83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14" fillId="0" borderId="3" xfId="3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5" fillId="0" borderId="0" xfId="3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0" borderId="0" xfId="8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2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2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8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5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3" fontId="12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3" fontId="15" fillId="0" borderId="0" xfId="8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2" fontId="15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1" fontId="12" fillId="0" borderId="0" xfId="3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2" fillId="0" borderId="0" xfId="8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8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3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2" fontId="15" fillId="0" borderId="0" xfId="83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8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8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8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15" fillId="0" borderId="0" xfId="8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0" xfId="83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0" xfId="8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0" xfId="8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5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5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2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75" fontId="11" fillId="0" borderId="3" xfId="10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4" fontId="11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5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88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5" fillId="0" borderId="0" xfId="88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1" fontId="1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15" fillId="0" borderId="0" xfId="88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4" fontId="12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11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5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2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9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5" fillId="0" borderId="4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6" xfId="10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6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6" xfId="10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25" fillId="0" borderId="6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10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6" fontId="2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5" fontId="25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2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10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4" fillId="0" borderId="0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28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10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10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29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28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0" xfId="10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28" fillId="0" borderId="0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103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103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10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103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5" fontId="4" fillId="0" borderId="0" xfId="103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8" fillId="0" borderId="0" xfId="10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10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7" xfId="6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12" fillId="0" borderId="0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12" fillId="0" borderId="0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4" fillId="0" borderId="0" xfId="6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10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0" borderId="0" xfId="10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28" fillId="0" borderId="0" xfId="10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8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8" fillId="0" borderId="0" xfId="103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77" fontId="28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28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8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5" fontId="0" fillId="0" borderId="9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49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0" xfId="10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7" xfId="10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1" xfId="10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26" fillId="0" borderId="1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5" fillId="0" borderId="12" xfId="10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35" fillId="0" borderId="12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35" fillId="0" borderId="13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28" fillId="0" borderId="14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5" fontId="28" fillId="0" borderId="15" xfId="10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6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9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&#13;&#10;JournalTemplate=C:\COMFO\CTALK\JOURSTD.TPL&#13;&#10;LbStateAddress=3 3 0 251 1 89 2 311&#13;&#10;LbStateJou" xfId="20" builtinId="53" customBuiltin="true"/>
    <cellStyle name="&#13;&#10;JournalTemplate=C:\COMFO\CTALK\JOURSTD.TPL&#13;&#10;LbStateAddress=3 3 0 251 1 89 2 311&#13;&#10;LbStateJou 2" xfId="21" builtinId="53" customBuiltin="true"/>
    <cellStyle name="&#13;&#10;JournalTemplate=C:\COMFO\CTALK\JOURSTD.TPL&#13;&#10;LbStateAddress=3 3 0 251 1 89 2 311&#13;&#10;LbStateJou 3" xfId="22" builtinId="53" customBuiltin="true"/>
    <cellStyle name="&#13;&#10;JournalTemplate=C:\COMFO\CTALK\JOURSTD.TPL&#13;&#10;LbStateAddress=3 3 0 251 1 89 2 311&#13;&#10;LbStateJou 3 2" xfId="23" builtinId="53" customBuiltin="true"/>
    <cellStyle name="&#13;&#10;JournalTemplate=C:\COMFO\CTALK\JOURSTD.TPL&#13;&#10;LbStateAddress=3 3 0 251 1 89 2 311&#13;&#10;LbStateJou 4" xfId="24" builtinId="53" customBuiltin="true"/>
    <cellStyle name="&#13;&#10;JournalTemplate=C:\COMFO\CTALK\JOURSTD.TPL&#13;&#10;LbStateAddress=3 3 0 251 1 89 2 311&#13;&#10;LbStateJou 5" xfId="25" builtinId="53" customBuiltin="true"/>
    <cellStyle name="&#13;&#10;JournalTemplate=C:\COMFO\CTALK\JOURSTD.TPL&#13;&#10;LbStateAddress=3 3 0 251 1 89 2 311&#13;&#10;LbStateJou 6" xfId="26" builtinId="53" customBuiltin="true"/>
    <cellStyle name="Ezres 2" xfId="27" builtinId="53" customBuiltin="true"/>
    <cellStyle name="Ezres 2 2" xfId="28" builtinId="53" customBuiltin="true"/>
    <cellStyle name="Ezres 2 2 2" xfId="29" builtinId="53" customBuiltin="true"/>
    <cellStyle name="Ezres 2 2 2 2" xfId="30" builtinId="53" customBuiltin="true"/>
    <cellStyle name="Ezres 2 2 3" xfId="31" builtinId="53" customBuiltin="true"/>
    <cellStyle name="Ezres 2 3" xfId="32" builtinId="53" customBuiltin="true"/>
    <cellStyle name="Ezres 2 3 2" xfId="33" builtinId="53" customBuiltin="true"/>
    <cellStyle name="Ezres 2 4" xfId="34" builtinId="53" customBuiltin="true"/>
    <cellStyle name="Ezres 3" xfId="35" builtinId="53" customBuiltin="true"/>
    <cellStyle name="Ezres 3 2" xfId="36" builtinId="53" customBuiltin="true"/>
    <cellStyle name="Ezres 3 2 2" xfId="37" builtinId="53" customBuiltin="true"/>
    <cellStyle name="Ezres 3 2 2 2" xfId="38" builtinId="53" customBuiltin="true"/>
    <cellStyle name="Ezres 3 2 3" xfId="39" builtinId="53" customBuiltin="true"/>
    <cellStyle name="Ezres 3 3" xfId="40" builtinId="53" customBuiltin="true"/>
    <cellStyle name="Ezres 3 4" xfId="41" builtinId="53" customBuiltin="true"/>
    <cellStyle name="Ezres 4" xfId="42" builtinId="53" customBuiltin="true"/>
    <cellStyle name="Ezres 4 2" xfId="43" builtinId="53" customBuiltin="true"/>
    <cellStyle name="Ezres 4 2 2" xfId="44" builtinId="53" customBuiltin="true"/>
    <cellStyle name="Ezres 4 3" xfId="45" builtinId="53" customBuiltin="true"/>
    <cellStyle name="Ezres 4 3 2" xfId="46" builtinId="53" customBuiltin="true"/>
    <cellStyle name="Ezres 4 4" xfId="47" builtinId="53" customBuiltin="true"/>
    <cellStyle name="Ezres 4 5" xfId="48" builtinId="53" customBuiltin="true"/>
    <cellStyle name="Normál 10" xfId="49" builtinId="53" customBuiltin="true"/>
    <cellStyle name="Normál 11" xfId="50" builtinId="53" customBuiltin="true"/>
    <cellStyle name="Normál 12" xfId="51" builtinId="53" customBuiltin="true"/>
    <cellStyle name="Normál 12 2" xfId="52" builtinId="53" customBuiltin="true"/>
    <cellStyle name="Normál 19 2" xfId="53" builtinId="53" customBuiltin="true"/>
    <cellStyle name="Normál 2" xfId="54" builtinId="53" customBuiltin="true"/>
    <cellStyle name="Normál 2 2" xfId="55" builtinId="53" customBuiltin="true"/>
    <cellStyle name="Normál 2 2 2" xfId="56" builtinId="53" customBuiltin="true"/>
    <cellStyle name="Normál 2 3" xfId="57" builtinId="53" customBuiltin="true"/>
    <cellStyle name="Normál 2 4" xfId="58" builtinId="53" customBuiltin="true"/>
    <cellStyle name="Normál 2 4 2" xfId="59" builtinId="53" customBuiltin="true"/>
    <cellStyle name="Normál 2 4 2 2" xfId="60" builtinId="53" customBuiltin="true"/>
    <cellStyle name="Normál 2 4 3" xfId="61" builtinId="53" customBuiltin="true"/>
    <cellStyle name="Normál 2 5" xfId="62" builtinId="53" customBuiltin="true"/>
    <cellStyle name="Normál 2 6" xfId="63" builtinId="53" customBuiltin="true"/>
    <cellStyle name="Normál 3" xfId="64" builtinId="53" customBuiltin="true"/>
    <cellStyle name="Normál 3 2" xfId="65" builtinId="53" customBuiltin="true"/>
    <cellStyle name="Normál 3 2 2" xfId="66" builtinId="53" customBuiltin="true"/>
    <cellStyle name="Normál 3 3" xfId="67" builtinId="53" customBuiltin="true"/>
    <cellStyle name="Normál 3 3 2" xfId="68" builtinId="53" customBuiltin="true"/>
    <cellStyle name="Normál 3 4" xfId="69" builtinId="53" customBuiltin="true"/>
    <cellStyle name="Normál 3 5" xfId="70" builtinId="53" customBuiltin="true"/>
    <cellStyle name="Normál 4" xfId="71" builtinId="53" customBuiltin="true"/>
    <cellStyle name="Normál 4 2" xfId="72" builtinId="53" customBuiltin="true"/>
    <cellStyle name="Normál 4 2 2" xfId="73" builtinId="53" customBuiltin="true"/>
    <cellStyle name="Normál 4 2 3" xfId="74" builtinId="53" customBuiltin="true"/>
    <cellStyle name="Normál 4 3" xfId="75" builtinId="53" customBuiltin="true"/>
    <cellStyle name="Normál 4 4" xfId="76" builtinId="53" customBuiltin="true"/>
    <cellStyle name="Normál 4 4 2" xfId="77" builtinId="53" customBuiltin="true"/>
    <cellStyle name="Normál 4 5" xfId="78" builtinId="53" customBuiltin="true"/>
    <cellStyle name="Normál 4 6" xfId="79" builtinId="53" customBuiltin="true"/>
    <cellStyle name="Normál 5" xfId="80" builtinId="53" customBuiltin="true"/>
    <cellStyle name="Normál 5 2" xfId="81" builtinId="53" customBuiltin="true"/>
    <cellStyle name="Normál 5 2 2" xfId="82" builtinId="53" customBuiltin="true"/>
    <cellStyle name="Normál 5 2 3" xfId="83" builtinId="53" customBuiltin="true"/>
    <cellStyle name="Normál 5 3" xfId="84" builtinId="53" customBuiltin="true"/>
    <cellStyle name="Normál 5 3 2" xfId="85" builtinId="53" customBuiltin="true"/>
    <cellStyle name="Normál 5 4" xfId="86" builtinId="53" customBuiltin="true"/>
    <cellStyle name="Normál 5 5" xfId="87" builtinId="53" customBuiltin="true"/>
    <cellStyle name="Normál 6" xfId="88" builtinId="53" customBuiltin="true"/>
    <cellStyle name="Normál 6 2" xfId="89" builtinId="53" customBuiltin="true"/>
    <cellStyle name="Normál 6 2 2" xfId="90" builtinId="53" customBuiltin="true"/>
    <cellStyle name="Normál 6 2 3" xfId="91" builtinId="53" customBuiltin="true"/>
    <cellStyle name="Normál 6 3" xfId="92" builtinId="53" customBuiltin="true"/>
    <cellStyle name="Normál 6 3 2" xfId="93" builtinId="53" customBuiltin="true"/>
    <cellStyle name="Normál 6 4" xfId="94" builtinId="53" customBuiltin="true"/>
    <cellStyle name="Normál 6 5" xfId="95" builtinId="53" customBuiltin="true"/>
    <cellStyle name="Normál 7" xfId="96" builtinId="53" customBuiltin="true"/>
    <cellStyle name="Normál 7 2" xfId="97" builtinId="53" customBuiltin="true"/>
    <cellStyle name="Normál 7 3" xfId="98" builtinId="53" customBuiltin="true"/>
    <cellStyle name="Normál 8" xfId="99" builtinId="53" customBuiltin="true"/>
    <cellStyle name="Normál 8 2" xfId="100" builtinId="53" customBuiltin="true"/>
    <cellStyle name="Normál 8 3" xfId="101" builtinId="53" customBuiltin="true"/>
    <cellStyle name="Normál 9" xfId="102" builtinId="53" customBuiltin="true"/>
    <cellStyle name="Normál_Dkeszi ABLON építőmesteri munkák I.ütem" xfId="103" builtinId="53" customBuiltin="true"/>
    <cellStyle name="Pénznem 2" xfId="104" builtinId="53" customBuiltin="true"/>
    <cellStyle name="Standard_Tabelle1" xfId="105" builtinId="53" customBuiltin="true"/>
    <cellStyle name="Stílus 1" xfId="106" builtinId="53" customBuiltin="true"/>
    <cellStyle name="Stílus 1 2" xfId="107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true" showOutlineSymbols="true" defaultGridColor="true" view="pageBreakPreview" topLeftCell="A13" colorId="64" zoomScale="93" zoomScaleNormal="87" zoomScalePageLayoutView="93" workbookViewId="0">
      <selection pane="topLeft" activeCell="A13" activeCellId="0" sqref="A13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15.71"/>
    <col collapsed="false" customWidth="true" hidden="false" outlineLevel="0" max="4" min="4" style="1" width="34.86"/>
    <col collapsed="false" customWidth="true" hidden="false" outlineLevel="0" max="1025" min="5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.75" hidden="false" customHeight="false" outlineLevel="0" collapsed="false">
      <c r="A11" s="4" t="s">
        <v>6</v>
      </c>
      <c r="B11" s="4"/>
      <c r="C11" s="4"/>
      <c r="D11" s="4"/>
    </row>
    <row r="12" customFormat="false" ht="42.75" hidden="false" customHeight="true" outlineLevel="0" collapsed="false">
      <c r="A12" s="5" t="s">
        <v>7</v>
      </c>
      <c r="B12" s="5"/>
      <c r="C12" s="5"/>
      <c r="D12" s="5"/>
    </row>
    <row r="13" customFormat="false" ht="15" hidden="false" customHeight="false" outlineLevel="0" collapsed="false">
      <c r="A13" s="6"/>
      <c r="B13" s="6"/>
      <c r="C13" s="6"/>
      <c r="D13" s="6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7"/>
      <c r="B15" s="7"/>
      <c r="C15" s="7"/>
      <c r="D15" s="7"/>
    </row>
    <row r="16" customFormat="false" ht="15.75" hidden="false" customHeight="false" outlineLevel="0" collapsed="false">
      <c r="A16" s="7"/>
      <c r="B16" s="7"/>
      <c r="C16" s="7"/>
      <c r="D16" s="7"/>
    </row>
    <row r="17" customFormat="false" ht="35.25" hidden="false" customHeight="true" outlineLevel="0" collapsed="false">
      <c r="A17" s="7"/>
      <c r="B17" s="7"/>
      <c r="C17" s="7"/>
      <c r="D17" s="7"/>
    </row>
    <row r="18" customFormat="false" ht="40.5" hidden="false" customHeight="true" outlineLevel="0" collapsed="false">
      <c r="A18" s="8"/>
      <c r="B18" s="8"/>
      <c r="C18" s="8"/>
      <c r="D18" s="8"/>
    </row>
    <row r="19" customFormat="false" ht="15.75" hidden="false" customHeight="false" outlineLevel="0" collapsed="false">
      <c r="A19" s="4"/>
      <c r="B19" s="4"/>
      <c r="C19" s="4"/>
      <c r="D19" s="4"/>
    </row>
    <row r="20" customFormat="false" ht="15.75" hidden="false" customHeight="false" outlineLevel="0" collapsed="false">
      <c r="A20" s="9" t="s">
        <v>8</v>
      </c>
      <c r="B20" s="9"/>
      <c r="C20" s="9"/>
      <c r="D20" s="9"/>
    </row>
    <row r="21" customFormat="false" ht="15.75" hidden="false" customHeight="false" outlineLevel="0" collapsed="false">
      <c r="A21" s="10" t="s">
        <v>9</v>
      </c>
      <c r="B21" s="10"/>
      <c r="C21" s="11" t="s">
        <v>10</v>
      </c>
      <c r="D21" s="11" t="s">
        <v>11</v>
      </c>
    </row>
    <row r="22" customFormat="false" ht="15.75" hidden="false" customHeight="false" outlineLevel="0" collapsed="false">
      <c r="A22" s="10" t="s">
        <v>12</v>
      </c>
      <c r="B22" s="10"/>
      <c r="C22" s="10" t="n">
        <f aca="false">Összesítő!B20</f>
        <v>0</v>
      </c>
      <c r="D22" s="10" t="n">
        <f aca="false">Összesítő!C20</f>
        <v>0</v>
      </c>
    </row>
    <row r="23" customFormat="false" ht="15.75" hidden="false" customHeight="false" outlineLevel="0" collapsed="false">
      <c r="A23" s="10" t="s">
        <v>13</v>
      </c>
      <c r="B23" s="10"/>
      <c r="C23" s="10" t="n">
        <f aca="false">ROUND(C22,0)</f>
        <v>0</v>
      </c>
      <c r="D23" s="10" t="n">
        <f aca="false">ROUND(D22,0)</f>
        <v>0</v>
      </c>
    </row>
    <row r="24" customFormat="false" ht="15.75" hidden="false" customHeight="false" outlineLevel="0" collapsed="false">
      <c r="A24" s="4" t="s">
        <v>14</v>
      </c>
      <c r="B24" s="4"/>
      <c r="C24" s="12" t="n">
        <f aca="false">ROUND(C23+D23,0)</f>
        <v>0</v>
      </c>
      <c r="D24" s="12"/>
    </row>
    <row r="25" customFormat="false" ht="15" hidden="false" customHeight="false" outlineLevel="0" collapsed="false">
      <c r="A25" s="4"/>
      <c r="B25" s="4"/>
      <c r="C25" s="9"/>
      <c r="D25" s="9"/>
    </row>
    <row r="26" customFormat="false" ht="15" hidden="false" customHeight="false" outlineLevel="0" collapsed="false">
      <c r="A26" s="4"/>
      <c r="B26" s="4"/>
      <c r="C26" s="9"/>
      <c r="D26" s="9"/>
    </row>
    <row r="27" customFormat="false" ht="15.75" hidden="false" customHeight="false" outlineLevel="0" collapsed="false">
      <c r="A27" s="10" t="s">
        <v>15</v>
      </c>
      <c r="B27" s="13" t="n">
        <v>0.27</v>
      </c>
      <c r="C27" s="10" t="n">
        <f aca="false">ROUND(C24*B27,0)</f>
        <v>0</v>
      </c>
      <c r="D27" s="10"/>
    </row>
    <row r="28" customFormat="false" ht="15.75" hidden="false" customHeight="false" outlineLevel="0" collapsed="false">
      <c r="A28" s="10" t="s">
        <v>16</v>
      </c>
      <c r="B28" s="10"/>
      <c r="C28" s="14" t="n">
        <f aca="false">C26+C27</f>
        <v>0</v>
      </c>
      <c r="D28" s="14"/>
    </row>
    <row r="29" customFormat="false" ht="15.75" hidden="false" customHeight="false" outlineLevel="0" collapsed="false">
      <c r="A29" s="15"/>
      <c r="B29" s="15"/>
      <c r="C29" s="15"/>
      <c r="D29" s="15"/>
    </row>
    <row r="30" customFormat="false" ht="15.75" hidden="false" customHeight="false" outlineLevel="0" collapsed="false">
      <c r="A30" s="15"/>
      <c r="B30" s="15"/>
      <c r="C30" s="15"/>
      <c r="D30" s="15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6" t="s">
        <v>17</v>
      </c>
      <c r="C35" s="16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2:D12"/>
    <mergeCell ref="A15:D17"/>
    <mergeCell ref="A18:D18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48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S10" activeCellId="0" sqref="S10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4.28"/>
    <col collapsed="false" customWidth="true" hidden="false" outlineLevel="0" max="3" min="3" style="63" width="35.85"/>
    <col collapsed="false" customWidth="true" hidden="false" outlineLevel="0" max="4" min="4" style="111" width="10.58"/>
    <col collapsed="false" customWidth="true" hidden="false" outlineLevel="0" max="5" min="5" style="63" width="9.85"/>
    <col collapsed="false" customWidth="true" hidden="false" outlineLevel="0" max="6" min="6" style="111" width="12.29"/>
    <col collapsed="false" customWidth="true" hidden="false" outlineLevel="0" max="7" min="7" style="111" width="12.71"/>
    <col collapsed="false" customWidth="true" hidden="false" outlineLevel="0" max="9" min="8" style="111" width="13.57"/>
    <col collapsed="false" customWidth="true" hidden="false" outlineLevel="0" max="1025" min="10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s="72" customFormat="true" ht="82.5" hidden="false" customHeight="false" outlineLevel="0" collapsed="false">
      <c r="A2" s="145" t="n">
        <v>1</v>
      </c>
      <c r="B2" s="146" t="s">
        <v>146</v>
      </c>
      <c r="C2" s="146" t="s">
        <v>147</v>
      </c>
      <c r="D2" s="147" t="n">
        <v>174.401975</v>
      </c>
      <c r="E2" s="146" t="s">
        <v>50</v>
      </c>
      <c r="F2" s="148"/>
      <c r="G2" s="148"/>
      <c r="H2" s="149" t="n">
        <f aca="false">ROUND(D2*F2,0)</f>
        <v>0</v>
      </c>
      <c r="I2" s="149" t="n">
        <f aca="false">ROUND(D2*G2,0)</f>
        <v>0</v>
      </c>
    </row>
    <row r="3" s="72" customFormat="true" ht="16.5" hidden="false" customHeight="false" outlineLevel="0" collapsed="false">
      <c r="A3" s="145"/>
      <c r="B3" s="146"/>
      <c r="C3" s="146"/>
      <c r="D3" s="148"/>
      <c r="E3" s="146"/>
      <c r="F3" s="148"/>
      <c r="G3" s="148"/>
      <c r="H3" s="149"/>
      <c r="I3" s="149"/>
    </row>
    <row r="4" s="72" customFormat="true" ht="115.5" hidden="false" customHeight="false" outlineLevel="0" collapsed="false">
      <c r="A4" s="145" t="n">
        <v>2</v>
      </c>
      <c r="B4" s="146" t="s">
        <v>148</v>
      </c>
      <c r="C4" s="146" t="s">
        <v>149</v>
      </c>
      <c r="D4" s="147" t="n">
        <v>73.877775</v>
      </c>
      <c r="E4" s="146" t="s">
        <v>50</v>
      </c>
      <c r="F4" s="148"/>
      <c r="G4" s="148"/>
      <c r="H4" s="149" t="n">
        <f aca="false">ROUND(D4*F4,0)</f>
        <v>0</v>
      </c>
      <c r="I4" s="149" t="n">
        <f aca="false">ROUND(D4*G4,0)</f>
        <v>0</v>
      </c>
    </row>
    <row r="5" s="72" customFormat="true" ht="16.5" hidden="false" customHeight="false" outlineLevel="0" collapsed="false">
      <c r="A5" s="145"/>
      <c r="B5" s="146"/>
      <c r="C5" s="146"/>
      <c r="D5" s="148"/>
      <c r="E5" s="146"/>
      <c r="F5" s="148"/>
      <c r="G5" s="148"/>
      <c r="H5" s="149"/>
      <c r="I5" s="149"/>
    </row>
    <row r="6" s="72" customFormat="true" ht="49.5" hidden="false" customHeight="false" outlineLevel="0" collapsed="false">
      <c r="A6" s="145" t="n">
        <v>3</v>
      </c>
      <c r="B6" s="146" t="s">
        <v>150</v>
      </c>
      <c r="C6" s="146" t="s">
        <v>151</v>
      </c>
      <c r="D6" s="147" t="n">
        <v>248.27975</v>
      </c>
      <c r="E6" s="146" t="s">
        <v>50</v>
      </c>
      <c r="F6" s="148"/>
      <c r="G6" s="148"/>
      <c r="H6" s="149" t="n">
        <f aca="false">ROUND(D6*F6,0)</f>
        <v>0</v>
      </c>
      <c r="I6" s="149" t="n">
        <f aca="false">ROUND(D6*G6,0)</f>
        <v>0</v>
      </c>
    </row>
    <row r="7" s="72" customFormat="true" ht="16.5" hidden="false" customHeight="false" outlineLevel="0" collapsed="false">
      <c r="A7" s="145"/>
      <c r="B7" s="146"/>
      <c r="C7" s="146"/>
      <c r="D7" s="148"/>
      <c r="E7" s="146"/>
      <c r="F7" s="148"/>
      <c r="G7" s="148"/>
      <c r="H7" s="149"/>
      <c r="I7" s="149"/>
    </row>
    <row r="8" s="72" customFormat="true" ht="33" hidden="false" customHeight="false" outlineLevel="0" collapsed="false">
      <c r="A8" s="145" t="n">
        <v>4</v>
      </c>
      <c r="B8" s="150" t="s">
        <v>152</v>
      </c>
      <c r="C8" s="150" t="s">
        <v>153</v>
      </c>
      <c r="D8" s="151" t="n">
        <v>30.88</v>
      </c>
      <c r="E8" s="146" t="s">
        <v>50</v>
      </c>
      <c r="F8" s="148"/>
      <c r="G8" s="148"/>
      <c r="H8" s="149" t="n">
        <f aca="false">ROUND(D8*F8,0)</f>
        <v>0</v>
      </c>
      <c r="I8" s="149" t="n">
        <f aca="false">ROUND(D8*G8,0)</f>
        <v>0</v>
      </c>
    </row>
    <row r="9" s="72" customFormat="true" ht="16.5" hidden="false" customHeight="false" outlineLevel="0" collapsed="false">
      <c r="A9" s="145"/>
      <c r="B9" s="146"/>
      <c r="C9" s="146"/>
      <c r="D9" s="148"/>
      <c r="E9" s="146"/>
      <c r="F9" s="148"/>
      <c r="G9" s="148"/>
      <c r="H9" s="149"/>
      <c r="I9" s="149"/>
    </row>
    <row r="10" customFormat="false" ht="165" hidden="false" customHeight="false" outlineLevel="0" collapsed="false">
      <c r="A10" s="145" t="n">
        <v>5</v>
      </c>
      <c r="B10" s="21" t="s">
        <v>154</v>
      </c>
      <c r="C10" s="21" t="s">
        <v>155</v>
      </c>
      <c r="D10" s="152" t="n">
        <v>28.018</v>
      </c>
      <c r="E10" s="21" t="s">
        <v>50</v>
      </c>
      <c r="F10" s="153"/>
      <c r="G10" s="153"/>
      <c r="H10" s="149" t="n">
        <f aca="false">ROUND(D10*F10,0)</f>
        <v>0</v>
      </c>
      <c r="I10" s="149" t="n">
        <f aca="false">ROUND(D10*G10,0)</f>
        <v>0</v>
      </c>
    </row>
    <row r="11" customFormat="false" ht="16.5" hidden="false" customHeight="false" outlineLevel="0" collapsed="false">
      <c r="A11" s="145"/>
      <c r="B11" s="21"/>
      <c r="C11" s="21"/>
      <c r="D11" s="152"/>
      <c r="E11" s="21"/>
      <c r="F11" s="153"/>
      <c r="G11" s="153"/>
      <c r="H11" s="149"/>
      <c r="I11" s="149"/>
    </row>
    <row r="12" customFormat="false" ht="132" hidden="false" customHeight="false" outlineLevel="0" collapsed="false">
      <c r="A12" s="145" t="n">
        <v>6</v>
      </c>
      <c r="B12" s="21" t="s">
        <v>156</v>
      </c>
      <c r="C12" s="21" t="s">
        <v>157</v>
      </c>
      <c r="D12" s="152" t="n">
        <v>30.88</v>
      </c>
      <c r="E12" s="21" t="s">
        <v>50</v>
      </c>
      <c r="F12" s="153"/>
      <c r="G12" s="153"/>
      <c r="H12" s="149" t="n">
        <f aca="false">ROUND(D12*F12,0)</f>
        <v>0</v>
      </c>
      <c r="I12" s="149" t="n">
        <f aca="false">ROUND(D12*G12,0)</f>
        <v>0</v>
      </c>
    </row>
    <row r="13" customFormat="false" ht="16.5" hidden="false" customHeight="false" outlineLevel="0" collapsed="false">
      <c r="A13" s="145"/>
      <c r="B13" s="21"/>
      <c r="C13" s="21"/>
      <c r="D13" s="152"/>
      <c r="E13" s="21"/>
      <c r="F13" s="153"/>
      <c r="G13" s="153"/>
      <c r="H13" s="149"/>
      <c r="I13" s="149"/>
    </row>
    <row r="14" customFormat="false" ht="82.5" hidden="false" customHeight="false" outlineLevel="0" collapsed="false">
      <c r="A14" s="145" t="n">
        <v>7</v>
      </c>
      <c r="B14" s="21" t="s">
        <v>158</v>
      </c>
      <c r="C14" s="21" t="s">
        <v>159</v>
      </c>
      <c r="D14" s="152" t="n">
        <v>30.88</v>
      </c>
      <c r="E14" s="21" t="s">
        <v>50</v>
      </c>
      <c r="F14" s="153"/>
      <c r="G14" s="153"/>
      <c r="H14" s="149" t="n">
        <f aca="false">ROUND(D14*F14,0)</f>
        <v>0</v>
      </c>
      <c r="I14" s="149" t="n">
        <f aca="false">ROUND(D14*G14,0)</f>
        <v>0</v>
      </c>
    </row>
    <row r="15" customFormat="false" ht="16.5" hidden="false" customHeight="false" outlineLevel="0" collapsed="false">
      <c r="A15" s="145"/>
      <c r="B15" s="21"/>
      <c r="C15" s="21"/>
      <c r="D15" s="143"/>
      <c r="E15" s="21"/>
      <c r="F15" s="153"/>
      <c r="G15" s="153"/>
      <c r="H15" s="149"/>
      <c r="I15" s="149"/>
    </row>
    <row r="16" customFormat="false" ht="99" hidden="false" customHeight="false" outlineLevel="0" collapsed="false">
      <c r="A16" s="145" t="n">
        <v>8</v>
      </c>
      <c r="B16" s="21" t="s">
        <v>160</v>
      </c>
      <c r="C16" s="21" t="s">
        <v>161</v>
      </c>
      <c r="D16" s="152" t="n">
        <v>2.862</v>
      </c>
      <c r="E16" s="21" t="s">
        <v>50</v>
      </c>
      <c r="F16" s="153"/>
      <c r="G16" s="153"/>
      <c r="H16" s="149" t="n">
        <f aca="false">ROUND(D16*F16,0)</f>
        <v>0</v>
      </c>
      <c r="I16" s="149" t="n">
        <f aca="false">ROUND(D16*G16,0)</f>
        <v>0</v>
      </c>
    </row>
    <row r="17" customFormat="false" ht="16.5" hidden="false" customHeight="false" outlineLevel="0" collapsed="false">
      <c r="A17" s="145"/>
      <c r="B17" s="21"/>
      <c r="C17" s="21"/>
      <c r="D17" s="152"/>
      <c r="E17" s="21"/>
      <c r="F17" s="153"/>
      <c r="G17" s="153"/>
      <c r="H17" s="149"/>
      <c r="I17" s="149"/>
    </row>
    <row r="18" customFormat="false" ht="33" hidden="false" customHeight="false" outlineLevel="0" collapsed="false">
      <c r="A18" s="145" t="n">
        <v>9</v>
      </c>
      <c r="B18" s="21" t="s">
        <v>162</v>
      </c>
      <c r="C18" s="21" t="s">
        <v>163</v>
      </c>
      <c r="D18" s="152" t="n">
        <v>6.92</v>
      </c>
      <c r="E18" s="21" t="s">
        <v>164</v>
      </c>
      <c r="F18" s="153"/>
      <c r="G18" s="153"/>
      <c r="H18" s="149" t="n">
        <f aca="false">ROUND(D18*F18,0)</f>
        <v>0</v>
      </c>
      <c r="I18" s="149" t="n">
        <f aca="false">ROUND(D18*G18,0)</f>
        <v>0</v>
      </c>
    </row>
    <row r="19" customFormat="false" ht="16.5" hidden="false" customHeight="false" outlineLevel="0" collapsed="false">
      <c r="A19" s="145"/>
      <c r="B19" s="21"/>
      <c r="C19" s="142"/>
      <c r="D19" s="153"/>
      <c r="E19" s="21"/>
      <c r="F19" s="153"/>
      <c r="G19" s="153"/>
      <c r="H19" s="149"/>
      <c r="I19" s="149"/>
    </row>
    <row r="20" s="99" customFormat="true" ht="16.5" hidden="false" customHeight="false" outlineLevel="0" collapsed="false">
      <c r="A20" s="154"/>
      <c r="B20" s="155"/>
      <c r="C20" s="18" t="s">
        <v>59</v>
      </c>
      <c r="D20" s="19"/>
      <c r="E20" s="18"/>
      <c r="F20" s="19"/>
      <c r="G20" s="19"/>
      <c r="H20" s="103" t="n">
        <f aca="false">ROUND(SUM(H2:H19),0)</f>
        <v>0</v>
      </c>
      <c r="I20" s="103" t="n">
        <f aca="false">ROUND(SUM(I2:I19),0)</f>
        <v>0</v>
      </c>
    </row>
    <row r="4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46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N5" activeCellId="0" sqref="N5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0.71"/>
    <col collapsed="false" customWidth="true" hidden="false" outlineLevel="0" max="3" min="3" style="63" width="36.71"/>
    <col collapsed="false" customWidth="true" hidden="false" outlineLevel="0" max="4" min="4" style="111" width="10.85"/>
    <col collapsed="false" customWidth="true" hidden="false" outlineLevel="0" max="5" min="5" style="63" width="9"/>
    <col collapsed="false" customWidth="true" hidden="false" outlineLevel="0" max="6" min="6" style="111" width="13.29"/>
    <col collapsed="false" customWidth="true" hidden="false" outlineLevel="0" max="7" min="7" style="111" width="10.99"/>
    <col collapsed="false" customWidth="true" hidden="false" outlineLevel="0" max="9" min="8" style="111" width="14.01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customFormat="false" ht="16.5" hidden="false" customHeight="false" outlineLevel="0" collapsed="false">
      <c r="A2" s="156"/>
      <c r="B2" s="21"/>
      <c r="C2" s="142"/>
      <c r="D2" s="153"/>
      <c r="E2" s="21"/>
      <c r="F2" s="153"/>
      <c r="G2" s="153"/>
      <c r="H2" s="153"/>
      <c r="I2" s="153"/>
    </row>
    <row r="3" customFormat="false" ht="99" hidden="false" customHeight="false" outlineLevel="0" collapsed="false">
      <c r="A3" s="156" t="n">
        <v>1</v>
      </c>
      <c r="B3" s="21" t="s">
        <v>165</v>
      </c>
      <c r="C3" s="142" t="s">
        <v>166</v>
      </c>
      <c r="D3" s="152" t="n">
        <v>51.837616</v>
      </c>
      <c r="E3" s="21" t="s">
        <v>50</v>
      </c>
      <c r="F3" s="143"/>
      <c r="G3" s="143"/>
      <c r="H3" s="153" t="n">
        <f aca="false">ROUND(D3*F3, 0)</f>
        <v>0</v>
      </c>
      <c r="I3" s="153" t="n">
        <f aca="false">ROUND(D3*G3, 0)</f>
        <v>0</v>
      </c>
    </row>
    <row r="4" customFormat="false" ht="16.5" hidden="false" customHeight="false" outlineLevel="0" collapsed="false">
      <c r="A4" s="156"/>
      <c r="B4" s="21"/>
      <c r="C4" s="142"/>
      <c r="D4" s="153"/>
      <c r="E4" s="21"/>
      <c r="F4" s="153"/>
      <c r="G4" s="153"/>
      <c r="H4" s="153"/>
      <c r="I4" s="153"/>
    </row>
    <row r="5" customFormat="false" ht="132" hidden="false" customHeight="false" outlineLevel="0" collapsed="false">
      <c r="A5" s="156" t="n">
        <v>2</v>
      </c>
      <c r="B5" s="21" t="s">
        <v>167</v>
      </c>
      <c r="C5" s="142" t="s">
        <v>168</v>
      </c>
      <c r="D5" s="152" t="n">
        <v>31.2117</v>
      </c>
      <c r="E5" s="21" t="s">
        <v>50</v>
      </c>
      <c r="F5" s="153"/>
      <c r="G5" s="153"/>
      <c r="H5" s="153" t="n">
        <f aca="false">ROUND(D5*F5, 0)</f>
        <v>0</v>
      </c>
      <c r="I5" s="153" t="n">
        <f aca="false">ROUND(D5*G5, 0)</f>
        <v>0</v>
      </c>
    </row>
    <row r="6" customFormat="false" ht="16.5" hidden="false" customHeight="false" outlineLevel="0" collapsed="false">
      <c r="A6" s="156"/>
      <c r="B6" s="21"/>
      <c r="C6" s="142"/>
      <c r="D6" s="153"/>
      <c r="E6" s="21"/>
      <c r="F6" s="153"/>
      <c r="G6" s="153"/>
      <c r="H6" s="153"/>
      <c r="I6" s="153"/>
    </row>
    <row r="7" s="99" customFormat="true" ht="14.25" hidden="false" customHeight="false" outlineLevel="0" collapsed="false">
      <c r="A7" s="144"/>
      <c r="B7" s="18"/>
      <c r="C7" s="18" t="s">
        <v>59</v>
      </c>
      <c r="D7" s="19"/>
      <c r="E7" s="18"/>
      <c r="F7" s="19"/>
      <c r="G7" s="19"/>
      <c r="H7" s="157" t="n">
        <f aca="false">ROUND(SUM(H2:H6),0)</f>
        <v>0</v>
      </c>
      <c r="I7" s="157" t="n">
        <f aca="false">ROUND(SUM(I2:I6),0)</f>
        <v>0</v>
      </c>
    </row>
    <row r="46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9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O11" activeCellId="0" sqref="O11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1.14"/>
    <col collapsed="false" customWidth="true" hidden="false" outlineLevel="0" max="3" min="3" style="63" width="36.71"/>
    <col collapsed="false" customWidth="true" hidden="false" outlineLevel="0" max="4" min="4" style="111" width="10"/>
    <col collapsed="false" customWidth="true" hidden="false" outlineLevel="0" max="5" min="5" style="63" width="9.14"/>
    <col collapsed="false" customWidth="true" hidden="false" outlineLevel="0" max="6" min="6" style="111" width="12.57"/>
    <col collapsed="false" customWidth="true" hidden="false" outlineLevel="0" max="7" min="7" style="111" width="11.86"/>
    <col collapsed="false" customWidth="true" hidden="false" outlineLevel="0" max="8" min="8" style="111" width="18.42"/>
    <col collapsed="false" customWidth="true" hidden="false" outlineLevel="0" max="9" min="9" style="111" width="19.71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s="72" customFormat="true" ht="14.25" hidden="false" customHeight="false" outlineLevel="0" collapsed="false">
      <c r="A2" s="158"/>
      <c r="B2" s="159"/>
      <c r="C2" s="159"/>
      <c r="D2" s="160"/>
      <c r="E2" s="159"/>
      <c r="F2" s="160"/>
      <c r="G2" s="160"/>
      <c r="H2" s="161"/>
      <c r="I2" s="161"/>
    </row>
    <row r="3" s="72" customFormat="true" ht="66" hidden="false" customHeight="false" outlineLevel="0" collapsed="false">
      <c r="A3" s="145" t="n">
        <v>1</v>
      </c>
      <c r="B3" s="146" t="s">
        <v>169</v>
      </c>
      <c r="C3" s="146" t="s">
        <v>170</v>
      </c>
      <c r="D3" s="147" t="n">
        <v>34.705</v>
      </c>
      <c r="E3" s="146" t="s">
        <v>50</v>
      </c>
      <c r="F3" s="148"/>
      <c r="G3" s="148"/>
      <c r="H3" s="162" t="n">
        <f aca="false">ROUND(D3*F3,0)</f>
        <v>0</v>
      </c>
      <c r="I3" s="162" t="n">
        <f aca="false">ROUND(D3*G3,0)</f>
        <v>0</v>
      </c>
    </row>
    <row r="4" s="72" customFormat="true" ht="16.5" hidden="false" customHeight="false" outlineLevel="0" collapsed="false">
      <c r="A4" s="145"/>
      <c r="B4" s="146"/>
      <c r="C4" s="146"/>
      <c r="D4" s="163"/>
      <c r="E4" s="146"/>
      <c r="F4" s="148"/>
      <c r="G4" s="148"/>
      <c r="H4" s="162"/>
      <c r="I4" s="162"/>
    </row>
    <row r="5" s="72" customFormat="true" ht="66" hidden="false" customHeight="false" outlineLevel="0" collapsed="false">
      <c r="A5" s="145" t="n">
        <v>2</v>
      </c>
      <c r="B5" s="146" t="s">
        <v>171</v>
      </c>
      <c r="C5" s="146" t="s">
        <v>172</v>
      </c>
      <c r="D5" s="163" t="n">
        <v>59.1742</v>
      </c>
      <c r="E5" s="146" t="s">
        <v>50</v>
      </c>
      <c r="F5" s="148"/>
      <c r="G5" s="148"/>
      <c r="H5" s="162" t="n">
        <f aca="false">ROUND(D5*F5,0)</f>
        <v>0</v>
      </c>
      <c r="I5" s="162" t="n">
        <f aca="false">ROUND(D5*G5,0)</f>
        <v>0</v>
      </c>
    </row>
    <row r="6" s="72" customFormat="true" ht="16.5" hidden="false" customHeight="false" outlineLevel="0" collapsed="false">
      <c r="A6" s="158"/>
      <c r="B6" s="146"/>
      <c r="C6" s="146"/>
      <c r="D6" s="148"/>
      <c r="E6" s="146"/>
      <c r="F6" s="148"/>
      <c r="G6" s="148"/>
      <c r="H6" s="162"/>
      <c r="I6" s="162"/>
    </row>
    <row r="7" customFormat="false" ht="99" hidden="false" customHeight="false" outlineLevel="0" collapsed="false">
      <c r="A7" s="145" t="n">
        <v>3</v>
      </c>
      <c r="B7" s="21" t="s">
        <v>173</v>
      </c>
      <c r="C7" s="142" t="s">
        <v>174</v>
      </c>
      <c r="D7" s="143" t="n">
        <v>28.05</v>
      </c>
      <c r="E7" s="21" t="s">
        <v>50</v>
      </c>
      <c r="F7" s="153"/>
      <c r="G7" s="153"/>
      <c r="H7" s="162" t="n">
        <f aca="false">ROUND(D7*F7,0)</f>
        <v>0</v>
      </c>
      <c r="I7" s="162" t="n">
        <f aca="false">ROUND(D7*G7,0)</f>
        <v>0</v>
      </c>
    </row>
    <row r="8" customFormat="false" ht="16.5" hidden="false" customHeight="false" outlineLevel="0" collapsed="false">
      <c r="A8" s="158"/>
      <c r="B8" s="21"/>
      <c r="C8" s="142"/>
      <c r="D8" s="153"/>
      <c r="E8" s="21"/>
      <c r="F8" s="153"/>
      <c r="G8" s="153"/>
      <c r="H8" s="162"/>
      <c r="I8" s="162"/>
    </row>
    <row r="9" customFormat="false" ht="132" hidden="false" customHeight="false" outlineLevel="0" collapsed="false">
      <c r="A9" s="145" t="n">
        <v>4</v>
      </c>
      <c r="B9" s="21" t="s">
        <v>175</v>
      </c>
      <c r="C9" s="142" t="s">
        <v>176</v>
      </c>
      <c r="D9" s="152" t="n">
        <v>89.3192</v>
      </c>
      <c r="E9" s="21" t="s">
        <v>50</v>
      </c>
      <c r="F9" s="153"/>
      <c r="G9" s="153"/>
      <c r="H9" s="162" t="n">
        <f aca="false">ROUND(D9*F9,0)</f>
        <v>0</v>
      </c>
      <c r="I9" s="162" t="n">
        <f aca="false">ROUND(D9*G9,0)</f>
        <v>0</v>
      </c>
    </row>
    <row r="10" customFormat="false" ht="16.5" hidden="false" customHeight="false" outlineLevel="0" collapsed="false">
      <c r="A10" s="145"/>
      <c r="B10" s="21"/>
      <c r="C10" s="142"/>
      <c r="D10" s="152"/>
      <c r="E10" s="21"/>
      <c r="F10" s="143"/>
      <c r="G10" s="143"/>
      <c r="H10" s="162"/>
      <c r="I10" s="162"/>
    </row>
    <row r="11" customFormat="false" ht="132" hidden="false" customHeight="false" outlineLevel="0" collapsed="false">
      <c r="A11" s="145" t="n">
        <v>5</v>
      </c>
      <c r="B11" s="21" t="s">
        <v>175</v>
      </c>
      <c r="C11" s="142" t="s">
        <v>177</v>
      </c>
      <c r="D11" s="152" t="n">
        <v>4.56</v>
      </c>
      <c r="E11" s="21"/>
      <c r="F11" s="153"/>
      <c r="G11" s="153"/>
      <c r="H11" s="162" t="n">
        <f aca="false">ROUND(D11*F11,0)</f>
        <v>0</v>
      </c>
      <c r="I11" s="162" t="n">
        <f aca="false">ROUND(D11*G11,0)</f>
        <v>0</v>
      </c>
    </row>
    <row r="12" s="63" customFormat="true" ht="12.75" hidden="false" customHeight="false" outlineLevel="0" collapsed="false"/>
    <row r="13" s="99" customFormat="true" ht="14.25" hidden="false" customHeight="false" outlineLevel="0" collapsed="false">
      <c r="A13" s="144"/>
      <c r="B13" s="18"/>
      <c r="C13" s="18" t="s">
        <v>59</v>
      </c>
      <c r="D13" s="19"/>
      <c r="E13" s="18"/>
      <c r="F13" s="19"/>
      <c r="G13" s="19"/>
      <c r="H13" s="164" t="n">
        <f aca="false">ROUND(SUM(H2:H11),0)</f>
        <v>0</v>
      </c>
      <c r="I13" s="164" t="n">
        <f aca="false">ROUND(SUM(I2:I11),0)</f>
        <v>0</v>
      </c>
    </row>
    <row r="39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56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2" activeCellId="0" sqref="F2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57"/>
    <col collapsed="false" customWidth="true" hidden="false" outlineLevel="0" max="3" min="3" style="0" width="56.01"/>
    <col collapsed="false" customWidth="true" hidden="false" outlineLevel="0" max="4" min="4" style="0" width="10"/>
    <col collapsed="false" customWidth="true" hidden="false" outlineLevel="0" max="5" min="5" style="0" width="8.67"/>
    <col collapsed="false" customWidth="true" hidden="false" outlineLevel="0" max="6" min="6" style="0" width="11.86"/>
    <col collapsed="false" customWidth="true" hidden="false" outlineLevel="0" max="7" min="7" style="0" width="11.99"/>
    <col collapsed="false" customWidth="true" hidden="false" outlineLevel="0" max="8" min="8" style="0" width="18.42"/>
    <col collapsed="false" customWidth="true" hidden="false" outlineLevel="0" max="9" min="9" style="0" width="14.43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customFormat="false" ht="49.5" hidden="false" customHeight="false" outlineLevel="0" collapsed="false">
      <c r="A2" s="145" t="n">
        <v>1</v>
      </c>
      <c r="B2" s="165" t="s">
        <v>178</v>
      </c>
      <c r="C2" s="166" t="s">
        <v>179</v>
      </c>
      <c r="D2" s="147" t="n">
        <v>96.3426</v>
      </c>
      <c r="E2" s="146" t="s">
        <v>50</v>
      </c>
      <c r="F2" s="148"/>
      <c r="G2" s="148"/>
      <c r="H2" s="162" t="n">
        <f aca="false">D2*F2</f>
        <v>0</v>
      </c>
      <c r="I2" s="162" t="n">
        <f aca="false">D2*G2</f>
        <v>0</v>
      </c>
    </row>
    <row r="3" customFormat="false" ht="16.5" hidden="false" customHeight="false" outlineLevel="0" collapsed="false">
      <c r="A3" s="145"/>
      <c r="B3" s="165"/>
      <c r="C3" s="166"/>
      <c r="D3" s="147"/>
      <c r="E3" s="146"/>
      <c r="F3" s="148"/>
      <c r="G3" s="148"/>
      <c r="H3" s="162"/>
      <c r="I3" s="162"/>
    </row>
    <row r="4" customFormat="false" ht="33" hidden="false" customHeight="false" outlineLevel="0" collapsed="false">
      <c r="A4" s="145" t="n">
        <v>2</v>
      </c>
      <c r="B4" s="165" t="s">
        <v>180</v>
      </c>
      <c r="C4" s="166" t="s">
        <v>181</v>
      </c>
      <c r="D4" s="147" t="n">
        <v>20.87</v>
      </c>
      <c r="E4" s="146" t="s">
        <v>50</v>
      </c>
      <c r="F4" s="148"/>
      <c r="G4" s="148"/>
      <c r="H4" s="162" t="n">
        <f aca="false">D4*F4</f>
        <v>0</v>
      </c>
      <c r="I4" s="162" t="n">
        <f aca="false">D4*G4</f>
        <v>0</v>
      </c>
    </row>
    <row r="5" customFormat="false" ht="16.5" hidden="false" customHeight="false" outlineLevel="0" collapsed="false">
      <c r="A5" s="158"/>
      <c r="B5" s="159"/>
      <c r="C5" s="159"/>
      <c r="D5" s="160"/>
      <c r="E5" s="159"/>
      <c r="F5" s="160"/>
      <c r="G5" s="160"/>
      <c r="H5" s="162"/>
      <c r="I5" s="162"/>
    </row>
    <row r="6" s="42" customFormat="true" ht="33" hidden="false" customHeight="false" outlineLevel="0" collapsed="false">
      <c r="A6" s="145" t="n">
        <v>3</v>
      </c>
      <c r="B6" s="146" t="s">
        <v>182</v>
      </c>
      <c r="C6" s="146" t="s">
        <v>183</v>
      </c>
      <c r="D6" s="151" t="n">
        <v>117.2126</v>
      </c>
      <c r="E6" s="146" t="s">
        <v>50</v>
      </c>
      <c r="F6" s="148"/>
      <c r="G6" s="148"/>
      <c r="H6" s="162" t="n">
        <f aca="false">D6*F6</f>
        <v>0</v>
      </c>
      <c r="I6" s="162" t="n">
        <f aca="false">D6*G6</f>
        <v>0</v>
      </c>
    </row>
    <row r="7" customFormat="false" ht="16.5" hidden="false" customHeight="false" outlineLevel="0" collapsed="false">
      <c r="A7" s="145"/>
      <c r="B7" s="159"/>
      <c r="C7" s="159"/>
      <c r="D7" s="160"/>
      <c r="E7" s="159"/>
      <c r="F7" s="160"/>
      <c r="G7" s="160"/>
      <c r="H7" s="167"/>
      <c r="I7" s="167"/>
    </row>
    <row r="8" customFormat="false" ht="49.5" hidden="false" customHeight="false" outlineLevel="0" collapsed="false">
      <c r="A8" s="145" t="n">
        <v>4</v>
      </c>
      <c r="B8" s="165" t="s">
        <v>184</v>
      </c>
      <c r="C8" s="166" t="s">
        <v>185</v>
      </c>
      <c r="D8" s="147" t="n">
        <v>22.934</v>
      </c>
      <c r="E8" s="146" t="s">
        <v>164</v>
      </c>
      <c r="F8" s="148"/>
      <c r="G8" s="148"/>
      <c r="H8" s="162" t="n">
        <f aca="false">D8*F8</f>
        <v>0</v>
      </c>
      <c r="I8" s="162" t="n">
        <f aca="false">D8*G8</f>
        <v>0</v>
      </c>
    </row>
    <row r="9" customFormat="false" ht="16.5" hidden="false" customHeight="false" outlineLevel="0" collapsed="false">
      <c r="A9" s="158"/>
      <c r="B9" s="165"/>
      <c r="C9" s="166"/>
      <c r="D9" s="163"/>
      <c r="E9" s="146"/>
      <c r="F9" s="148"/>
      <c r="G9" s="148"/>
      <c r="H9" s="162"/>
      <c r="I9" s="162"/>
    </row>
    <row r="10" customFormat="false" ht="82.5" hidden="false" customHeight="false" outlineLevel="0" collapsed="false">
      <c r="A10" s="145" t="n">
        <v>5</v>
      </c>
      <c r="B10" s="165" t="s">
        <v>186</v>
      </c>
      <c r="C10" s="166" t="s">
        <v>187</v>
      </c>
      <c r="D10" s="147" t="n">
        <v>22.934</v>
      </c>
      <c r="E10" s="146" t="s">
        <v>164</v>
      </c>
      <c r="F10" s="148"/>
      <c r="G10" s="148"/>
      <c r="H10" s="162" t="n">
        <f aca="false">D10*F10</f>
        <v>0</v>
      </c>
      <c r="I10" s="162" t="n">
        <f aca="false">D10*G10</f>
        <v>0</v>
      </c>
    </row>
    <row r="11" customFormat="false" ht="16.5" hidden="false" customHeight="false" outlineLevel="0" collapsed="false">
      <c r="A11" s="145"/>
      <c r="B11" s="165"/>
      <c r="C11" s="166"/>
      <c r="D11" s="148"/>
      <c r="E11" s="146"/>
      <c r="F11" s="148"/>
      <c r="G11" s="148"/>
      <c r="H11" s="162"/>
      <c r="I11" s="162"/>
    </row>
    <row r="12" customFormat="false" ht="49.5" hidden="false" customHeight="false" outlineLevel="0" collapsed="false">
      <c r="A12" s="145" t="n">
        <v>6</v>
      </c>
      <c r="B12" s="165" t="s">
        <v>188</v>
      </c>
      <c r="C12" s="168" t="s">
        <v>189</v>
      </c>
      <c r="D12" s="163" t="n">
        <v>11.8</v>
      </c>
      <c r="E12" s="146" t="s">
        <v>164</v>
      </c>
      <c r="F12" s="148"/>
      <c r="G12" s="148"/>
      <c r="H12" s="162" t="n">
        <f aca="false">D12*F12</f>
        <v>0</v>
      </c>
      <c r="I12" s="162" t="n">
        <f aca="false">D12*G12</f>
        <v>0</v>
      </c>
    </row>
    <row r="13" customFormat="false" ht="16.5" hidden="false" customHeight="false" outlineLevel="0" collapsed="false">
      <c r="A13" s="158"/>
      <c r="B13" s="165"/>
      <c r="C13" s="168"/>
      <c r="D13" s="163"/>
      <c r="E13" s="146"/>
      <c r="F13" s="148"/>
      <c r="G13" s="148"/>
      <c r="H13" s="162"/>
      <c r="I13" s="162"/>
    </row>
    <row r="14" customFormat="false" ht="66" hidden="false" customHeight="false" outlineLevel="0" collapsed="false">
      <c r="A14" s="145" t="n">
        <v>7</v>
      </c>
      <c r="B14" s="165" t="s">
        <v>190</v>
      </c>
      <c r="C14" s="168" t="s">
        <v>191</v>
      </c>
      <c r="D14" s="163" t="n">
        <v>4</v>
      </c>
      <c r="E14" s="146" t="s">
        <v>81</v>
      </c>
      <c r="F14" s="148"/>
      <c r="G14" s="148"/>
      <c r="H14" s="162" t="n">
        <f aca="false">D14*F14</f>
        <v>0</v>
      </c>
      <c r="I14" s="162" t="n">
        <f aca="false">D14*G14</f>
        <v>0</v>
      </c>
    </row>
    <row r="15" customFormat="false" ht="16.5" hidden="false" customHeight="false" outlineLevel="0" collapsed="false">
      <c r="A15" s="145"/>
      <c r="B15" s="165"/>
      <c r="C15" s="168"/>
      <c r="D15" s="163"/>
      <c r="E15" s="146"/>
      <c r="F15" s="148"/>
      <c r="G15" s="148"/>
      <c r="H15" s="162"/>
      <c r="I15" s="162"/>
    </row>
    <row r="16" customFormat="false" ht="82.5" hidden="false" customHeight="false" outlineLevel="0" collapsed="false">
      <c r="A16" s="145" t="n">
        <v>8</v>
      </c>
      <c r="B16" s="165" t="s">
        <v>192</v>
      </c>
      <c r="C16" s="166" t="s">
        <v>193</v>
      </c>
      <c r="D16" s="148" t="n">
        <v>4</v>
      </c>
      <c r="E16" s="146" t="s">
        <v>81</v>
      </c>
      <c r="F16" s="148"/>
      <c r="G16" s="148"/>
      <c r="H16" s="162" t="n">
        <f aca="false">D16*F16</f>
        <v>0</v>
      </c>
      <c r="I16" s="162" t="n">
        <f aca="false">D16*G16</f>
        <v>0</v>
      </c>
    </row>
    <row r="17" customFormat="false" ht="16.5" hidden="false" customHeight="false" outlineLevel="0" collapsed="false">
      <c r="A17" s="158"/>
      <c r="B17" s="165"/>
      <c r="C17" s="166"/>
      <c r="D17" s="148"/>
      <c r="E17" s="146"/>
      <c r="F17" s="148"/>
      <c r="G17" s="148"/>
      <c r="H17" s="162"/>
      <c r="I17" s="162"/>
    </row>
    <row r="18" customFormat="false" ht="82.5" hidden="false" customHeight="false" outlineLevel="0" collapsed="false">
      <c r="A18" s="145" t="n">
        <v>9</v>
      </c>
      <c r="B18" s="165" t="s">
        <v>194</v>
      </c>
      <c r="C18" s="166" t="s">
        <v>195</v>
      </c>
      <c r="D18" s="147" t="n">
        <v>40.734</v>
      </c>
      <c r="E18" s="146" t="s">
        <v>164</v>
      </c>
      <c r="F18" s="148"/>
      <c r="G18" s="148"/>
      <c r="H18" s="162" t="n">
        <f aca="false">D18*F18</f>
        <v>0</v>
      </c>
      <c r="I18" s="162" t="n">
        <f aca="false">D18*G18</f>
        <v>0</v>
      </c>
    </row>
    <row r="19" customFormat="false" ht="16.5" hidden="false" customHeight="false" outlineLevel="0" collapsed="false">
      <c r="A19" s="145"/>
      <c r="B19" s="165"/>
      <c r="C19" s="166"/>
      <c r="D19" s="147"/>
      <c r="E19" s="146"/>
      <c r="F19" s="148"/>
      <c r="G19" s="148"/>
      <c r="H19" s="162"/>
      <c r="I19" s="162"/>
    </row>
    <row r="20" customFormat="false" ht="49.5" hidden="false" customHeight="false" outlineLevel="0" collapsed="false">
      <c r="A20" s="145" t="n">
        <v>10</v>
      </c>
      <c r="B20" s="165" t="s">
        <v>196</v>
      </c>
      <c r="C20" s="166" t="s">
        <v>197</v>
      </c>
      <c r="D20" s="147" t="n">
        <v>11.467</v>
      </c>
      <c r="E20" s="146" t="s">
        <v>164</v>
      </c>
      <c r="F20" s="148"/>
      <c r="G20" s="148"/>
      <c r="H20" s="162" t="n">
        <f aca="false">D20*F20</f>
        <v>0</v>
      </c>
      <c r="I20" s="162" t="n">
        <f aca="false">D20*G20</f>
        <v>0</v>
      </c>
    </row>
    <row r="21" customFormat="false" ht="16.5" hidden="false" customHeight="false" outlineLevel="0" collapsed="false">
      <c r="A21" s="158"/>
      <c r="B21" s="165"/>
      <c r="C21" s="166"/>
      <c r="D21" s="148"/>
      <c r="E21" s="146"/>
      <c r="F21" s="148"/>
      <c r="G21" s="148"/>
      <c r="H21" s="162"/>
      <c r="I21" s="162"/>
    </row>
    <row r="22" customFormat="false" ht="82.5" hidden="false" customHeight="false" outlineLevel="0" collapsed="false">
      <c r="A22" s="145" t="n">
        <v>11</v>
      </c>
      <c r="B22" s="165" t="s">
        <v>198</v>
      </c>
      <c r="C22" s="166" t="s">
        <v>199</v>
      </c>
      <c r="D22" s="163" t="n">
        <v>4.8</v>
      </c>
      <c r="E22" s="146" t="s">
        <v>164</v>
      </c>
      <c r="F22" s="148"/>
      <c r="G22" s="148"/>
      <c r="H22" s="162" t="n">
        <f aca="false">D22*F22</f>
        <v>0</v>
      </c>
      <c r="I22" s="162" t="n">
        <f aca="false">D22*G22</f>
        <v>0</v>
      </c>
    </row>
    <row r="23" customFormat="false" ht="16.5" hidden="false" customHeight="false" outlineLevel="0" collapsed="false">
      <c r="A23" s="145"/>
      <c r="B23" s="165"/>
      <c r="C23" s="166"/>
      <c r="D23" s="148"/>
      <c r="E23" s="146"/>
      <c r="F23" s="148"/>
      <c r="G23" s="148"/>
      <c r="H23" s="169"/>
      <c r="I23" s="169"/>
    </row>
    <row r="24" customFormat="false" ht="14.25" hidden="false" customHeight="false" outlineLevel="0" collapsed="false">
      <c r="A24" s="144"/>
      <c r="B24" s="18"/>
      <c r="C24" s="18" t="s">
        <v>59</v>
      </c>
      <c r="D24" s="19"/>
      <c r="E24" s="18"/>
      <c r="F24" s="19"/>
      <c r="G24" s="19"/>
      <c r="H24" s="164" t="n">
        <f aca="false">ROUND(SUM(H2:H23),0)</f>
        <v>0</v>
      </c>
      <c r="I24" s="164" t="n">
        <f aca="false">ROUND(SUM(I2:I23),0)</f>
        <v>0</v>
      </c>
    </row>
    <row r="56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47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U38" activeCellId="0" sqref="U38"/>
    </sheetView>
  </sheetViews>
  <sheetFormatPr defaultRowHeight="12.75" zeroHeight="false" outlineLevelRow="0" outlineLevelCol="0"/>
  <cols>
    <col collapsed="false" customWidth="true" hidden="false" outlineLevel="0" max="1" min="1" style="62" width="5.7"/>
    <col collapsed="false" customWidth="true" hidden="false" outlineLevel="0" max="2" min="2" style="63" width="11.14"/>
    <col collapsed="false" customWidth="true" hidden="false" outlineLevel="0" max="3" min="3" style="63" width="51.14"/>
    <col collapsed="false" customWidth="true" hidden="false" outlineLevel="0" max="4" min="4" style="111" width="9.58"/>
    <col collapsed="false" customWidth="true" hidden="false" outlineLevel="0" max="5" min="5" style="63" width="9.29"/>
    <col collapsed="false" customWidth="true" hidden="false" outlineLevel="0" max="6" min="6" style="111" width="12.86"/>
    <col collapsed="false" customWidth="false" hidden="false" outlineLevel="0" max="7" min="7" style="111" width="11.57"/>
    <col collapsed="false" customWidth="true" hidden="false" outlineLevel="0" max="8" min="8" style="111" width="18.42"/>
    <col collapsed="false" customWidth="true" hidden="false" outlineLevel="0" max="9" min="9" style="111" width="14.7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customFormat="false" ht="33" hidden="false" customHeight="false" outlineLevel="0" collapsed="false">
      <c r="A2" s="145" t="n">
        <v>1</v>
      </c>
      <c r="B2" s="21" t="s">
        <v>200</v>
      </c>
      <c r="C2" s="142" t="s">
        <v>201</v>
      </c>
      <c r="D2" s="153" t="n">
        <v>4</v>
      </c>
      <c r="E2" s="21" t="s">
        <v>81</v>
      </c>
      <c r="F2" s="59"/>
      <c r="G2" s="153"/>
      <c r="H2" s="59" t="n">
        <f aca="false">D2*F2</f>
        <v>0</v>
      </c>
      <c r="I2" s="59" t="n">
        <f aca="false">D2*G2</f>
        <v>0</v>
      </c>
    </row>
    <row r="3" customFormat="false" ht="16.5" hidden="false" customHeight="false" outlineLevel="0" collapsed="false">
      <c r="A3" s="145"/>
      <c r="B3" s="21"/>
      <c r="C3" s="142"/>
      <c r="D3" s="153"/>
      <c r="E3" s="21"/>
      <c r="F3" s="153"/>
      <c r="G3" s="153"/>
      <c r="H3" s="59"/>
      <c r="I3" s="59"/>
    </row>
    <row r="4" customFormat="false" ht="33" hidden="false" customHeight="false" outlineLevel="0" collapsed="false">
      <c r="A4" s="145" t="n">
        <v>2</v>
      </c>
      <c r="B4" s="170" t="s">
        <v>202</v>
      </c>
      <c r="C4" s="171" t="s">
        <v>203</v>
      </c>
      <c r="D4" s="172" t="n">
        <v>4</v>
      </c>
      <c r="E4" s="170" t="s">
        <v>81</v>
      </c>
      <c r="F4" s="59"/>
      <c r="G4" s="59"/>
      <c r="H4" s="59" t="n">
        <f aca="false">D4*F4</f>
        <v>0</v>
      </c>
      <c r="I4" s="59" t="n">
        <f aca="false">D4*G4</f>
        <v>0</v>
      </c>
    </row>
    <row r="5" s="72" customFormat="true" ht="16.5" hidden="false" customHeight="false" outlineLevel="0" collapsed="false">
      <c r="A5" s="158"/>
      <c r="B5" s="170"/>
      <c r="C5" s="173"/>
      <c r="D5" s="172"/>
      <c r="E5" s="170"/>
      <c r="F5" s="59"/>
      <c r="G5" s="59"/>
      <c r="H5" s="59"/>
      <c r="I5" s="59"/>
    </row>
    <row r="6" s="99" customFormat="true" ht="14.25" hidden="false" customHeight="false" outlineLevel="0" collapsed="false">
      <c r="A6" s="144"/>
      <c r="B6" s="18"/>
      <c r="C6" s="18" t="s">
        <v>59</v>
      </c>
      <c r="D6" s="19"/>
      <c r="E6" s="18"/>
      <c r="F6" s="19"/>
      <c r="G6" s="19"/>
      <c r="H6" s="164" t="n">
        <f aca="false">ROUND(SUM(H2:H5),0)</f>
        <v>0</v>
      </c>
      <c r="I6" s="164" t="n">
        <f aca="false">ROUND(SUM(I2:I5),0)</f>
        <v>0</v>
      </c>
    </row>
    <row r="47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51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Q6" activeCellId="0" sqref="Q6"/>
    </sheetView>
  </sheetViews>
  <sheetFormatPr defaultRowHeight="12.75" zeroHeight="false" outlineLevelRow="0" outlineLevelCol="0"/>
  <cols>
    <col collapsed="false" customWidth="true" hidden="false" outlineLevel="0" max="1" min="1" style="62" width="4.29"/>
    <col collapsed="false" customWidth="true" hidden="false" outlineLevel="0" max="2" min="2" style="63" width="11.86"/>
    <col collapsed="false" customWidth="true" hidden="false" outlineLevel="0" max="3" min="3" style="63" width="36.71"/>
    <col collapsed="false" customWidth="true" hidden="false" outlineLevel="0" max="4" min="4" style="111" width="8.86"/>
    <col collapsed="false" customWidth="true" hidden="false" outlineLevel="0" max="5" min="5" style="63" width="9.29"/>
    <col collapsed="false" customWidth="true" hidden="false" outlineLevel="0" max="6" min="6" style="111" width="10.99"/>
    <col collapsed="false" customWidth="true" hidden="false" outlineLevel="0" max="7" min="7" style="111" width="12.14"/>
    <col collapsed="false" customWidth="true" hidden="false" outlineLevel="0" max="8" min="8" style="111" width="11.99"/>
    <col collapsed="false" customWidth="true" hidden="false" outlineLevel="0" max="9" min="9" style="111" width="16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s="72" customFormat="true" ht="49.5" hidden="false" customHeight="false" outlineLevel="0" collapsed="false">
      <c r="A2" s="145" t="n">
        <v>1</v>
      </c>
      <c r="B2" s="146" t="s">
        <v>204</v>
      </c>
      <c r="C2" s="146" t="s">
        <v>205</v>
      </c>
      <c r="D2" s="147" t="n">
        <v>73.877775</v>
      </c>
      <c r="E2" s="146" t="s">
        <v>50</v>
      </c>
      <c r="F2" s="148"/>
      <c r="G2" s="148"/>
      <c r="H2" s="153" t="n">
        <f aca="false">ROUND(D2*F2, 0)</f>
        <v>0</v>
      </c>
      <c r="I2" s="153" t="n">
        <f aca="false">ROUND(D2*G2, 0)</f>
        <v>0</v>
      </c>
    </row>
    <row r="3" s="72" customFormat="true" ht="16.5" hidden="false" customHeight="false" outlineLevel="0" collapsed="false">
      <c r="A3" s="158"/>
      <c r="B3" s="159"/>
      <c r="C3" s="159"/>
      <c r="D3" s="174"/>
      <c r="E3" s="159"/>
      <c r="F3" s="160"/>
      <c r="G3" s="160"/>
      <c r="H3" s="153"/>
      <c r="I3" s="153"/>
    </row>
    <row r="4" customFormat="false" ht="132" hidden="false" customHeight="false" outlineLevel="0" collapsed="false">
      <c r="A4" s="156" t="n">
        <v>2</v>
      </c>
      <c r="B4" s="21" t="s">
        <v>206</v>
      </c>
      <c r="C4" s="142" t="s">
        <v>207</v>
      </c>
      <c r="D4" s="152" t="n">
        <v>73.877775</v>
      </c>
      <c r="E4" s="21" t="s">
        <v>50</v>
      </c>
      <c r="F4" s="153"/>
      <c r="G4" s="153"/>
      <c r="H4" s="153" t="n">
        <f aca="false">ROUND(D4*F4, 0)</f>
        <v>0</v>
      </c>
      <c r="I4" s="153" t="n">
        <f aca="false">ROUND(D4*G4, 0)</f>
        <v>0</v>
      </c>
    </row>
    <row r="5" customFormat="false" ht="16.5" hidden="false" customHeight="false" outlineLevel="0" collapsed="false">
      <c r="A5" s="156"/>
      <c r="B5" s="21"/>
      <c r="C5" s="142"/>
      <c r="D5" s="153"/>
      <c r="E5" s="21"/>
      <c r="F5" s="153"/>
      <c r="G5" s="153"/>
      <c r="H5" s="153"/>
      <c r="I5" s="153"/>
    </row>
    <row r="6" customFormat="false" ht="148.5" hidden="false" customHeight="false" outlineLevel="0" collapsed="false">
      <c r="A6" s="156" t="n">
        <v>3</v>
      </c>
      <c r="B6" s="21" t="s">
        <v>208</v>
      </c>
      <c r="C6" s="142" t="s">
        <v>209</v>
      </c>
      <c r="D6" s="152" t="n">
        <v>73.877775</v>
      </c>
      <c r="E6" s="21" t="s">
        <v>50</v>
      </c>
      <c r="F6" s="153"/>
      <c r="G6" s="153"/>
      <c r="H6" s="153" t="n">
        <f aca="false">ROUND(D6*F6, 0)</f>
        <v>0</v>
      </c>
      <c r="I6" s="153" t="n">
        <f aca="false">ROUND(D6*G6, 0)</f>
        <v>0</v>
      </c>
    </row>
    <row r="7" customFormat="false" ht="16.5" hidden="false" customHeight="false" outlineLevel="0" collapsed="false">
      <c r="A7" s="156"/>
      <c r="B7" s="21"/>
      <c r="C7" s="142"/>
      <c r="D7" s="153"/>
      <c r="E7" s="21"/>
      <c r="F7" s="153"/>
      <c r="G7" s="153"/>
      <c r="H7" s="153"/>
      <c r="I7" s="153"/>
    </row>
    <row r="8" s="99" customFormat="true" ht="14.25" hidden="false" customHeight="false" outlineLevel="0" collapsed="false">
      <c r="A8" s="144"/>
      <c r="B8" s="18"/>
      <c r="C8" s="18" t="s">
        <v>59</v>
      </c>
      <c r="D8" s="19"/>
      <c r="E8" s="18"/>
      <c r="F8" s="19"/>
      <c r="G8" s="19"/>
      <c r="H8" s="164" t="n">
        <f aca="false">ROUND(SUM(H2:H7),0)</f>
        <v>0</v>
      </c>
      <c r="I8" s="164" t="n">
        <f aca="false">ROUND(SUM(I2:I7),0)</f>
        <v>0</v>
      </c>
    </row>
    <row r="5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58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pane xSplit="0" ySplit="1" topLeftCell="A2" activePane="bottomLeft" state="frozen"/>
      <selection pane="topLeft" activeCell="A1" activeCellId="0" sqref="A1"/>
      <selection pane="bottomLeft" activeCell="R4" activeCellId="0" sqref="R4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1.29"/>
    <col collapsed="false" customWidth="true" hidden="false" outlineLevel="0" max="3" min="3" style="63" width="36.71"/>
    <col collapsed="false" customWidth="true" hidden="false" outlineLevel="0" max="4" min="4" style="111" width="11.86"/>
    <col collapsed="false" customWidth="true" hidden="false" outlineLevel="0" max="5" min="5" style="63" width="10.29"/>
    <col collapsed="false" customWidth="true" hidden="false" outlineLevel="0" max="6" min="6" style="111" width="12.14"/>
    <col collapsed="false" customWidth="true" hidden="false" outlineLevel="0" max="7" min="7" style="111" width="11.99"/>
    <col collapsed="false" customWidth="true" hidden="false" outlineLevel="0" max="8" min="8" style="111" width="14.57"/>
    <col collapsed="false" customWidth="true" hidden="false" outlineLevel="0" max="9" min="9" style="111" width="15.86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44</v>
      </c>
      <c r="G1" s="19" t="s">
        <v>45</v>
      </c>
      <c r="H1" s="19" t="s">
        <v>46</v>
      </c>
      <c r="I1" s="19" t="s">
        <v>47</v>
      </c>
    </row>
    <row r="2" s="72" customFormat="true" ht="148.5" hidden="false" customHeight="false" outlineLevel="0" collapsed="false">
      <c r="A2" s="145" t="n">
        <v>1</v>
      </c>
      <c r="B2" s="146" t="s">
        <v>210</v>
      </c>
      <c r="C2" s="146" t="s">
        <v>211</v>
      </c>
      <c r="D2" s="143" t="n">
        <v>36.89</v>
      </c>
      <c r="E2" s="21" t="s">
        <v>50</v>
      </c>
      <c r="F2" s="153"/>
      <c r="G2" s="153"/>
      <c r="H2" s="175" t="n">
        <f aca="false">ROUND(D2*F2, 0)</f>
        <v>0</v>
      </c>
      <c r="I2" s="175" t="n">
        <f aca="false">ROUND(D2*G2, 0)</f>
        <v>0</v>
      </c>
    </row>
    <row r="3" s="72" customFormat="true" ht="16.5" hidden="false" customHeight="false" outlineLevel="0" collapsed="false">
      <c r="A3" s="158"/>
      <c r="B3" s="159"/>
      <c r="C3" s="159"/>
      <c r="D3" s="160"/>
      <c r="E3" s="159"/>
      <c r="F3" s="160"/>
      <c r="G3" s="160"/>
      <c r="H3" s="175"/>
      <c r="I3" s="175"/>
    </row>
    <row r="4" customFormat="false" ht="82.5" hidden="false" customHeight="false" outlineLevel="0" collapsed="false">
      <c r="A4" s="156" t="n">
        <v>2</v>
      </c>
      <c r="B4" s="21" t="s">
        <v>212</v>
      </c>
      <c r="C4" s="142" t="s">
        <v>213</v>
      </c>
      <c r="D4" s="143" t="n">
        <v>36.89</v>
      </c>
      <c r="E4" s="21" t="s">
        <v>50</v>
      </c>
      <c r="F4" s="153"/>
      <c r="G4" s="153"/>
      <c r="H4" s="175" t="n">
        <f aca="false">ROUND(D4*F4, 0)</f>
        <v>0</v>
      </c>
      <c r="I4" s="175" t="n">
        <f aca="false">ROUND(D4*G4, 0)</f>
        <v>0</v>
      </c>
    </row>
    <row r="5" customFormat="false" ht="16.5" hidden="false" customHeight="false" outlineLevel="0" collapsed="false">
      <c r="A5" s="156"/>
      <c r="B5" s="21"/>
      <c r="C5" s="142"/>
      <c r="D5" s="153"/>
      <c r="E5" s="21"/>
      <c r="F5" s="153"/>
      <c r="G5" s="153"/>
      <c r="H5" s="175"/>
      <c r="I5" s="175"/>
    </row>
    <row r="6" customFormat="false" ht="99" hidden="false" customHeight="false" outlineLevel="0" collapsed="false">
      <c r="A6" s="145" t="n">
        <v>3</v>
      </c>
      <c r="B6" s="21" t="s">
        <v>214</v>
      </c>
      <c r="C6" s="142" t="s">
        <v>215</v>
      </c>
      <c r="D6" s="143" t="n">
        <v>24.94</v>
      </c>
      <c r="E6" s="21" t="s">
        <v>50</v>
      </c>
      <c r="F6" s="153"/>
      <c r="G6" s="153"/>
      <c r="H6" s="175" t="n">
        <f aca="false">ROUND(D6*F6, 0)</f>
        <v>0</v>
      </c>
      <c r="I6" s="175" t="n">
        <f aca="false">ROUND(D6*G6, 0)</f>
        <v>0</v>
      </c>
    </row>
    <row r="7" customFormat="false" ht="16.5" hidden="false" customHeight="false" outlineLevel="0" collapsed="false">
      <c r="A7" s="158"/>
      <c r="B7" s="21"/>
      <c r="C7" s="142"/>
      <c r="D7" s="153"/>
      <c r="E7" s="21"/>
      <c r="F7" s="153"/>
      <c r="G7" s="153"/>
      <c r="H7" s="175"/>
      <c r="I7" s="175"/>
    </row>
    <row r="8" customFormat="false" ht="181.5" hidden="false" customHeight="false" outlineLevel="0" collapsed="false">
      <c r="A8" s="156" t="n">
        <v>4</v>
      </c>
      <c r="B8" s="21" t="s">
        <v>216</v>
      </c>
      <c r="C8" s="142" t="s">
        <v>217</v>
      </c>
      <c r="D8" s="152" t="n">
        <v>11.078</v>
      </c>
      <c r="E8" s="21" t="s">
        <v>50</v>
      </c>
      <c r="F8" s="153"/>
      <c r="G8" s="153"/>
      <c r="H8" s="175" t="n">
        <f aca="false">ROUND(D8*F8, 0)</f>
        <v>0</v>
      </c>
      <c r="I8" s="175" t="n">
        <f aca="false">ROUND(D8*G8, 0)</f>
        <v>0</v>
      </c>
    </row>
    <row r="9" customFormat="false" ht="16.5" hidden="false" customHeight="false" outlineLevel="0" collapsed="false">
      <c r="A9" s="156"/>
      <c r="B9" s="21"/>
      <c r="C9" s="142"/>
      <c r="D9" s="143"/>
      <c r="E9" s="21"/>
      <c r="F9" s="176"/>
      <c r="G9" s="176"/>
      <c r="H9" s="175" t="n">
        <f aca="false">ROUND(D9*F9, 0)</f>
        <v>0</v>
      </c>
      <c r="I9" s="175" t="n">
        <f aca="false">ROUND(D9*G9, 0)</f>
        <v>0</v>
      </c>
    </row>
    <row r="10" customFormat="false" ht="165" hidden="false" customHeight="false" outlineLevel="0" collapsed="false">
      <c r="A10" s="145" t="n">
        <v>5</v>
      </c>
      <c r="B10" s="21" t="s">
        <v>218</v>
      </c>
      <c r="C10" s="142" t="s">
        <v>219</v>
      </c>
      <c r="D10" s="143" t="n">
        <v>28.05</v>
      </c>
      <c r="E10" s="21" t="s">
        <v>50</v>
      </c>
      <c r="F10" s="153"/>
      <c r="G10" s="153"/>
      <c r="H10" s="175" t="n">
        <f aca="false">ROUND(D10*F10, 0)</f>
        <v>0</v>
      </c>
      <c r="I10" s="175" t="n">
        <f aca="false">ROUND(D10*G10, 0)</f>
        <v>0</v>
      </c>
    </row>
    <row r="11" customFormat="false" ht="16.5" hidden="false" customHeight="false" outlineLevel="0" collapsed="false">
      <c r="A11" s="158"/>
      <c r="B11" s="21"/>
      <c r="C11" s="142"/>
      <c r="D11" s="153"/>
      <c r="E11" s="21"/>
      <c r="F11" s="153"/>
      <c r="G11" s="153"/>
      <c r="H11" s="175"/>
      <c r="I11" s="175"/>
    </row>
    <row r="12" customFormat="false" ht="82.5" hidden="false" customHeight="false" outlineLevel="0" collapsed="false">
      <c r="A12" s="156" t="n">
        <v>6</v>
      </c>
      <c r="B12" s="21" t="s">
        <v>220</v>
      </c>
      <c r="C12" s="142" t="s">
        <v>221</v>
      </c>
      <c r="D12" s="177" t="n">
        <v>38.2932</v>
      </c>
      <c r="E12" s="21" t="s">
        <v>50</v>
      </c>
      <c r="F12" s="153"/>
      <c r="G12" s="153"/>
      <c r="H12" s="175" t="n">
        <f aca="false">ROUND(D12*F12, 0)</f>
        <v>0</v>
      </c>
      <c r="I12" s="175" t="n">
        <f aca="false">ROUND(D12*G12, 0)</f>
        <v>0</v>
      </c>
    </row>
    <row r="13" customFormat="false" ht="16.5" hidden="false" customHeight="false" outlineLevel="0" collapsed="false">
      <c r="A13" s="156"/>
      <c r="B13" s="21"/>
      <c r="C13" s="142"/>
      <c r="D13" s="178"/>
      <c r="E13" s="21"/>
      <c r="F13" s="153"/>
      <c r="G13" s="153"/>
      <c r="H13" s="175"/>
      <c r="I13" s="175"/>
    </row>
    <row r="14" customFormat="false" ht="115.5" hidden="false" customHeight="false" outlineLevel="0" collapsed="false">
      <c r="A14" s="145" t="n">
        <v>7</v>
      </c>
      <c r="B14" s="21" t="s">
        <v>222</v>
      </c>
      <c r="C14" s="142" t="s">
        <v>223</v>
      </c>
      <c r="D14" s="177" t="n">
        <v>39.1932</v>
      </c>
      <c r="E14" s="21" t="s">
        <v>50</v>
      </c>
      <c r="F14" s="175"/>
      <c r="G14" s="153"/>
      <c r="H14" s="175" t="n">
        <f aca="false">ROUND(D14*F14, 0)</f>
        <v>0</v>
      </c>
      <c r="I14" s="175" t="n">
        <f aca="false">ROUND(D14*G14, 0)</f>
        <v>0</v>
      </c>
    </row>
    <row r="15" customFormat="false" ht="16.5" hidden="false" customHeight="false" outlineLevel="0" collapsed="false">
      <c r="A15" s="158"/>
      <c r="B15" s="21"/>
      <c r="C15" s="142"/>
      <c r="D15" s="153"/>
      <c r="E15" s="21"/>
      <c r="F15" s="153"/>
      <c r="G15" s="153"/>
      <c r="H15" s="175"/>
      <c r="I15" s="175"/>
    </row>
    <row r="16" customFormat="false" ht="148.5" hidden="false" customHeight="false" outlineLevel="0" collapsed="false">
      <c r="A16" s="156" t="n">
        <v>8</v>
      </c>
      <c r="B16" s="21" t="s">
        <v>224</v>
      </c>
      <c r="C16" s="142" t="s">
        <v>225</v>
      </c>
      <c r="D16" s="143" t="n">
        <v>30.88</v>
      </c>
      <c r="E16" s="21" t="s">
        <v>50</v>
      </c>
      <c r="F16" s="153"/>
      <c r="G16" s="153"/>
      <c r="H16" s="175" t="n">
        <f aca="false">ROUND(D16*F16, 0)</f>
        <v>0</v>
      </c>
      <c r="I16" s="175" t="n">
        <f aca="false">ROUND(D16*G16, 0)</f>
        <v>0</v>
      </c>
    </row>
    <row r="17" customFormat="false" ht="16.5" hidden="false" customHeight="false" outlineLevel="0" collapsed="false">
      <c r="A17" s="156"/>
      <c r="B17" s="21"/>
      <c r="C17" s="142"/>
      <c r="D17" s="143"/>
      <c r="E17" s="21"/>
      <c r="F17" s="153"/>
      <c r="G17" s="153"/>
      <c r="H17" s="175"/>
      <c r="I17" s="175"/>
    </row>
    <row r="18" customFormat="false" ht="181.5" hidden="false" customHeight="false" outlineLevel="0" collapsed="false">
      <c r="A18" s="145" t="n">
        <v>9</v>
      </c>
      <c r="B18" s="21" t="s">
        <v>226</v>
      </c>
      <c r="C18" s="142" t="s">
        <v>227</v>
      </c>
      <c r="D18" s="143" t="n">
        <v>33.79</v>
      </c>
      <c r="E18" s="21" t="s">
        <v>50</v>
      </c>
      <c r="F18" s="153"/>
      <c r="G18" s="153"/>
      <c r="H18" s="175" t="n">
        <f aca="false">ROUND(D18*F18, 0)</f>
        <v>0</v>
      </c>
      <c r="I18" s="175" t="n">
        <f aca="false">ROUND(D18*G18, 0)</f>
        <v>0</v>
      </c>
    </row>
    <row r="19" customFormat="false" ht="16.5" hidden="false" customHeight="false" outlineLevel="0" collapsed="false">
      <c r="A19" s="158"/>
      <c r="B19" s="21"/>
      <c r="C19" s="142"/>
      <c r="D19" s="153"/>
      <c r="E19" s="21"/>
      <c r="F19" s="153"/>
      <c r="G19" s="153"/>
      <c r="H19" s="175" t="n">
        <f aca="false">ROUND(D19*F19, 0)</f>
        <v>0</v>
      </c>
      <c r="I19" s="175"/>
    </row>
    <row r="20" customFormat="false" ht="99" hidden="false" customHeight="false" outlineLevel="0" collapsed="false">
      <c r="A20" s="156" t="n">
        <v>10</v>
      </c>
      <c r="B20" s="21" t="s">
        <v>228</v>
      </c>
      <c r="C20" s="142" t="s">
        <v>229</v>
      </c>
      <c r="D20" s="143" t="n">
        <v>24.94</v>
      </c>
      <c r="E20" s="21" t="s">
        <v>50</v>
      </c>
      <c r="F20" s="153"/>
      <c r="G20" s="153"/>
      <c r="H20" s="175" t="n">
        <f aca="false">ROUND(D20*F20, 0)</f>
        <v>0</v>
      </c>
      <c r="I20" s="175" t="n">
        <f aca="false">ROUND(D20*G20, 0)</f>
        <v>0</v>
      </c>
    </row>
    <row r="21" customFormat="false" ht="16.5" hidden="false" customHeight="false" outlineLevel="0" collapsed="false">
      <c r="A21" s="156"/>
      <c r="B21" s="21"/>
      <c r="C21" s="142"/>
      <c r="D21" s="143"/>
      <c r="E21" s="21"/>
      <c r="F21" s="153"/>
      <c r="G21" s="153"/>
      <c r="H21" s="175"/>
      <c r="I21" s="175"/>
    </row>
    <row r="22" customFormat="false" ht="148.5" hidden="false" customHeight="false" outlineLevel="0" collapsed="false">
      <c r="A22" s="145" t="n">
        <v>11</v>
      </c>
      <c r="B22" s="21" t="s">
        <v>230</v>
      </c>
      <c r="C22" s="142" t="s">
        <v>231</v>
      </c>
      <c r="D22" s="143" t="n">
        <v>7.482</v>
      </c>
      <c r="E22" s="21" t="s">
        <v>50</v>
      </c>
      <c r="F22" s="153"/>
      <c r="G22" s="153"/>
      <c r="H22" s="175" t="n">
        <f aca="false">ROUND(D22*F22, 0)</f>
        <v>0</v>
      </c>
      <c r="I22" s="175" t="n">
        <f aca="false">ROUND(D22*G22, 0)</f>
        <v>0</v>
      </c>
    </row>
    <row r="23" customFormat="false" ht="16.5" hidden="false" customHeight="false" outlineLevel="0" collapsed="false">
      <c r="A23" s="158"/>
      <c r="B23" s="21"/>
      <c r="C23" s="142"/>
      <c r="D23" s="153"/>
      <c r="E23" s="21"/>
      <c r="F23" s="153"/>
      <c r="G23" s="153"/>
      <c r="H23" s="175"/>
      <c r="I23" s="175"/>
    </row>
    <row r="24" customFormat="false" ht="99" hidden="false" customHeight="false" outlineLevel="0" collapsed="false">
      <c r="A24" s="156" t="n">
        <v>12</v>
      </c>
      <c r="B24" s="21" t="s">
        <v>232</v>
      </c>
      <c r="C24" s="142" t="s">
        <v>233</v>
      </c>
      <c r="D24" s="143" t="n">
        <v>36.89</v>
      </c>
      <c r="E24" s="21" t="s">
        <v>50</v>
      </c>
      <c r="F24" s="153"/>
      <c r="G24" s="153"/>
      <c r="H24" s="175" t="n">
        <f aca="false">ROUND(D24*F24, 0)</f>
        <v>0</v>
      </c>
      <c r="I24" s="175" t="n">
        <f aca="false">ROUND(D24*G24, 0)</f>
        <v>0</v>
      </c>
    </row>
    <row r="25" customFormat="false" ht="16.5" hidden="false" customHeight="false" outlineLevel="0" collapsed="false">
      <c r="A25" s="156"/>
      <c r="B25" s="21"/>
      <c r="C25" s="142"/>
      <c r="D25" s="153"/>
      <c r="E25" s="21"/>
      <c r="F25" s="153"/>
      <c r="G25" s="153"/>
      <c r="H25" s="175"/>
      <c r="I25" s="175"/>
    </row>
    <row r="26" customFormat="false" ht="82.5" hidden="false" customHeight="false" outlineLevel="0" collapsed="false">
      <c r="A26" s="145" t="n">
        <v>13</v>
      </c>
      <c r="B26" s="21" t="s">
        <v>234</v>
      </c>
      <c r="C26" s="142" t="s">
        <v>235</v>
      </c>
      <c r="D26" s="143" t="n">
        <v>36.89</v>
      </c>
      <c r="E26" s="21" t="s">
        <v>50</v>
      </c>
      <c r="F26" s="153"/>
      <c r="G26" s="153"/>
      <c r="H26" s="175" t="n">
        <f aca="false">ROUND(D26*F26, 0)</f>
        <v>0</v>
      </c>
      <c r="I26" s="175" t="n">
        <f aca="false">ROUND(D26*G26, 0)</f>
        <v>0</v>
      </c>
    </row>
    <row r="27" customFormat="false" ht="16.5" hidden="false" customHeight="false" outlineLevel="0" collapsed="false">
      <c r="A27" s="158"/>
      <c r="B27" s="21"/>
      <c r="C27" s="142"/>
      <c r="D27" s="153"/>
      <c r="E27" s="21"/>
      <c r="F27" s="153"/>
      <c r="G27" s="153"/>
      <c r="H27" s="175"/>
      <c r="I27" s="175"/>
    </row>
    <row r="28" customFormat="false" ht="66" hidden="false" customHeight="false" outlineLevel="0" collapsed="false">
      <c r="A28" s="156" t="n">
        <v>14</v>
      </c>
      <c r="B28" s="21" t="s">
        <v>236</v>
      </c>
      <c r="C28" s="142" t="s">
        <v>237</v>
      </c>
      <c r="D28" s="143" t="n">
        <v>82.128</v>
      </c>
      <c r="E28" s="21" t="s">
        <v>50</v>
      </c>
      <c r="F28" s="153"/>
      <c r="G28" s="153"/>
      <c r="H28" s="175" t="n">
        <f aca="false">ROUND(D28*F28, 0)</f>
        <v>0</v>
      </c>
      <c r="I28" s="175" t="n">
        <f aca="false">ROUND(D28*G28, 0)</f>
        <v>0</v>
      </c>
    </row>
    <row r="29" customFormat="false" ht="16.5" hidden="false" customHeight="false" outlineLevel="0" collapsed="false">
      <c r="A29" s="156"/>
      <c r="B29" s="21"/>
      <c r="C29" s="142"/>
      <c r="D29" s="153"/>
      <c r="E29" s="21"/>
      <c r="F29" s="153"/>
      <c r="G29" s="153"/>
      <c r="H29" s="175"/>
      <c r="I29" s="175"/>
    </row>
    <row r="30" customFormat="false" ht="115.5" hidden="false" customHeight="false" outlineLevel="0" collapsed="false">
      <c r="A30" s="145" t="n">
        <v>15</v>
      </c>
      <c r="B30" s="21" t="s">
        <v>238</v>
      </c>
      <c r="C30" s="142" t="s">
        <v>239</v>
      </c>
      <c r="D30" s="153" t="n">
        <v>285.94</v>
      </c>
      <c r="E30" s="21" t="s">
        <v>81</v>
      </c>
      <c r="F30" s="153"/>
      <c r="G30" s="153"/>
      <c r="H30" s="175" t="n">
        <f aca="false">ROUND(D30*F30, 0)</f>
        <v>0</v>
      </c>
      <c r="I30" s="175" t="n">
        <f aca="false">ROUND(D30*G30, 0)</f>
        <v>0</v>
      </c>
    </row>
    <row r="31" customFormat="false" ht="16.5" hidden="false" customHeight="false" outlineLevel="0" collapsed="false">
      <c r="A31" s="158"/>
      <c r="B31" s="21"/>
      <c r="C31" s="142"/>
      <c r="D31" s="153"/>
      <c r="E31" s="21"/>
      <c r="F31" s="153"/>
      <c r="G31" s="153"/>
      <c r="H31" s="175"/>
      <c r="I31" s="175"/>
    </row>
    <row r="32" customFormat="false" ht="33" hidden="false" customHeight="false" outlineLevel="0" collapsed="false">
      <c r="A32" s="156" t="n">
        <v>16</v>
      </c>
      <c r="B32" s="21" t="s">
        <v>240</v>
      </c>
      <c r="C32" s="142" t="s">
        <v>241</v>
      </c>
      <c r="D32" s="177" t="n">
        <v>96.3426</v>
      </c>
      <c r="E32" s="21" t="s">
        <v>50</v>
      </c>
      <c r="F32" s="153"/>
      <c r="G32" s="153"/>
      <c r="H32" s="175" t="n">
        <f aca="false">ROUND(D32*F32, 0)</f>
        <v>0</v>
      </c>
      <c r="I32" s="175" t="n">
        <f aca="false">ROUND(D32*G32, 0)</f>
        <v>0</v>
      </c>
    </row>
    <row r="33" customFormat="false" ht="16.5" hidden="false" customHeight="false" outlineLevel="0" collapsed="false">
      <c r="A33" s="156"/>
      <c r="B33" s="21"/>
      <c r="C33" s="142"/>
      <c r="D33" s="177"/>
      <c r="E33" s="21"/>
      <c r="F33" s="153"/>
      <c r="G33" s="153"/>
      <c r="H33" s="175"/>
      <c r="I33" s="175"/>
    </row>
    <row r="34" customFormat="false" ht="82.5" hidden="false" customHeight="false" outlineLevel="0" collapsed="false">
      <c r="A34" s="145" t="n">
        <v>17</v>
      </c>
      <c r="B34" s="21" t="s">
        <v>242</v>
      </c>
      <c r="C34" s="142" t="s">
        <v>243</v>
      </c>
      <c r="D34" s="177" t="n">
        <v>36.89</v>
      </c>
      <c r="E34" s="21" t="s">
        <v>50</v>
      </c>
      <c r="F34" s="153"/>
      <c r="G34" s="153"/>
      <c r="H34" s="175" t="n">
        <f aca="false">ROUND(D34*F34, 0)</f>
        <v>0</v>
      </c>
      <c r="I34" s="175" t="n">
        <f aca="false">ROUND(D34*G34, 0)</f>
        <v>0</v>
      </c>
    </row>
    <row r="35" customFormat="false" ht="16.5" hidden="false" customHeight="false" outlineLevel="0" collapsed="false">
      <c r="A35" s="156"/>
      <c r="B35" s="21"/>
      <c r="C35" s="142"/>
      <c r="D35" s="177"/>
      <c r="E35" s="21"/>
      <c r="F35" s="153"/>
      <c r="G35" s="153"/>
      <c r="H35" s="175"/>
      <c r="I35" s="175"/>
    </row>
    <row r="36" s="99" customFormat="true" ht="14.25" hidden="false" customHeight="false" outlineLevel="0" collapsed="false">
      <c r="A36" s="144"/>
      <c r="B36" s="18"/>
      <c r="C36" s="18" t="s">
        <v>59</v>
      </c>
      <c r="D36" s="19"/>
      <c r="E36" s="18"/>
      <c r="F36" s="19"/>
      <c r="G36" s="19"/>
      <c r="H36" s="164" t="n">
        <f aca="false">SUM(H2:H35)</f>
        <v>0</v>
      </c>
      <c r="I36" s="164" t="n">
        <f aca="false">SUM(I2:I34)</f>
        <v>0</v>
      </c>
    </row>
    <row r="5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  <rowBreaks count="1" manualBreakCount="1">
    <brk id="29" man="true" max="16383" min="0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pane xSplit="0" ySplit="1" topLeftCell="A24" activePane="bottomLeft" state="frozen"/>
      <selection pane="topLeft" activeCell="A1" activeCellId="0" sqref="A1"/>
      <selection pane="bottomLeft" activeCell="L37" activeCellId="0" sqref="L37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1.29"/>
    <col collapsed="false" customWidth="true" hidden="false" outlineLevel="0" max="3" min="3" style="63" width="46.29"/>
    <col collapsed="false" customWidth="true" hidden="false" outlineLevel="0" max="4" min="4" style="111" width="11.86"/>
    <col collapsed="false" customWidth="true" hidden="false" outlineLevel="0" max="5" min="5" style="63" width="10.29"/>
    <col collapsed="false" customWidth="true" hidden="false" outlineLevel="0" max="6" min="6" style="111" width="19.29"/>
    <col collapsed="false" customWidth="true" hidden="false" outlineLevel="0" max="7" min="7" style="111" width="11.99"/>
    <col collapsed="false" customWidth="true" hidden="false" outlineLevel="0" max="8" min="8" style="111" width="14.57"/>
    <col collapsed="false" customWidth="true" hidden="false" outlineLevel="0" max="9" min="9" style="111" width="15.86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9" t="s">
        <v>244</v>
      </c>
      <c r="G1" s="19" t="s">
        <v>44</v>
      </c>
      <c r="H1" s="19" t="s">
        <v>45</v>
      </c>
      <c r="I1" s="19" t="s">
        <v>46</v>
      </c>
      <c r="J1" s="19" t="s">
        <v>47</v>
      </c>
    </row>
    <row r="2" s="72" customFormat="true" ht="134.25" hidden="false" customHeight="true" outlineLevel="0" collapsed="false">
      <c r="A2" s="96" t="n">
        <v>1</v>
      </c>
      <c r="B2" s="96" t="s">
        <v>245</v>
      </c>
      <c r="C2" s="96" t="s">
        <v>246</v>
      </c>
      <c r="D2" s="96" t="n">
        <v>2</v>
      </c>
      <c r="E2" s="96" t="s">
        <v>81</v>
      </c>
      <c r="F2" s="96" t="n">
        <v>0.4</v>
      </c>
      <c r="G2" s="96"/>
      <c r="H2" s="96"/>
      <c r="I2" s="76" t="n">
        <f aca="false">ROUND(G2*D2,0)</f>
        <v>0</v>
      </c>
      <c r="J2" s="76" t="n">
        <f aca="false">ROUND(H2*D2,0)</f>
        <v>0</v>
      </c>
    </row>
    <row r="3" s="72" customFormat="true" ht="118.5" hidden="false" customHeight="true" outlineLevel="0" collapsed="false">
      <c r="A3" s="96" t="n">
        <v>2</v>
      </c>
      <c r="B3" s="96" t="s">
        <v>247</v>
      </c>
      <c r="C3" s="96" t="s">
        <v>248</v>
      </c>
      <c r="D3" s="96" t="n">
        <v>1</v>
      </c>
      <c r="E3" s="96" t="s">
        <v>81</v>
      </c>
      <c r="F3" s="96" t="n">
        <v>1.42</v>
      </c>
      <c r="G3" s="96"/>
      <c r="H3" s="96"/>
      <c r="I3" s="76" t="n">
        <f aca="false">ROUND(G3*D3,0)</f>
        <v>0</v>
      </c>
      <c r="J3" s="76" t="n">
        <f aca="false">ROUND(H3*D3,0)</f>
        <v>0</v>
      </c>
    </row>
    <row r="4" customFormat="false" ht="234.75" hidden="false" customHeight="true" outlineLevel="0" collapsed="false">
      <c r="A4" s="96" t="n">
        <v>3</v>
      </c>
      <c r="B4" s="96" t="s">
        <v>249</v>
      </c>
      <c r="C4" s="96" t="s">
        <v>250</v>
      </c>
      <c r="D4" s="96" t="n">
        <v>3</v>
      </c>
      <c r="E4" s="96" t="s">
        <v>81</v>
      </c>
      <c r="F4" s="96" t="n">
        <v>1.6</v>
      </c>
      <c r="G4" s="96"/>
      <c r="H4" s="96"/>
      <c r="I4" s="76" t="n">
        <f aca="false">ROUND(G4*D4,0)</f>
        <v>0</v>
      </c>
      <c r="J4" s="76" t="n">
        <f aca="false">ROUND(H4*D4,0)</f>
        <v>0</v>
      </c>
    </row>
    <row r="5" customFormat="false" ht="228" hidden="false" customHeight="true" outlineLevel="0" collapsed="false">
      <c r="A5" s="96" t="n">
        <v>4</v>
      </c>
      <c r="B5" s="96" t="s">
        <v>251</v>
      </c>
      <c r="C5" s="96" t="s">
        <v>250</v>
      </c>
      <c r="D5" s="96" t="n">
        <v>1</v>
      </c>
      <c r="E5" s="96" t="s">
        <v>81</v>
      </c>
      <c r="F5" s="96" t="n">
        <v>1.6</v>
      </c>
      <c r="G5" s="96"/>
      <c r="H5" s="96"/>
      <c r="I5" s="76" t="n">
        <f aca="false">ROUND(G5*D5,0)</f>
        <v>0</v>
      </c>
      <c r="J5" s="76" t="n">
        <f aca="false">ROUND(H5*D5,0)</f>
        <v>0</v>
      </c>
    </row>
    <row r="6" customFormat="false" ht="55.5" hidden="false" customHeight="true" outlineLevel="0" collapsed="false">
      <c r="A6" s="96" t="n">
        <v>5</v>
      </c>
      <c r="B6" s="96" t="s">
        <v>252</v>
      </c>
      <c r="C6" s="96" t="s">
        <v>253</v>
      </c>
      <c r="D6" s="96" t="n">
        <v>4</v>
      </c>
      <c r="E6" s="96" t="s">
        <v>81</v>
      </c>
      <c r="F6" s="96" t="n">
        <v>0.25</v>
      </c>
      <c r="G6" s="96"/>
      <c r="H6" s="96"/>
      <c r="I6" s="76" t="n">
        <f aca="false">ROUND(G6*D6,0)</f>
        <v>0</v>
      </c>
      <c r="J6" s="76" t="n">
        <f aca="false">ROUND(H6*D6,0)</f>
        <v>0</v>
      </c>
    </row>
    <row r="7" customFormat="false" ht="148.5" hidden="false" customHeight="false" outlineLevel="0" collapsed="false">
      <c r="A7" s="96" t="n">
        <v>6</v>
      </c>
      <c r="B7" s="96" t="s">
        <v>254</v>
      </c>
      <c r="C7" s="96" t="s">
        <v>255</v>
      </c>
      <c r="D7" s="96" t="n">
        <v>2</v>
      </c>
      <c r="E7" s="96" t="s">
        <v>81</v>
      </c>
      <c r="F7" s="96" t="n">
        <v>1.58</v>
      </c>
      <c r="G7" s="96"/>
      <c r="H7" s="96"/>
      <c r="I7" s="76" t="n">
        <f aca="false">ROUND(G7*D7,0)</f>
        <v>0</v>
      </c>
      <c r="J7" s="76" t="n">
        <f aca="false">ROUND(H7*D7,0)</f>
        <v>0</v>
      </c>
    </row>
    <row r="8" customFormat="false" ht="188.25" hidden="false" customHeight="true" outlineLevel="0" collapsed="false">
      <c r="A8" s="96" t="n">
        <v>7</v>
      </c>
      <c r="B8" s="96" t="s">
        <v>256</v>
      </c>
      <c r="C8" s="96" t="s">
        <v>257</v>
      </c>
      <c r="D8" s="96" t="n">
        <v>5</v>
      </c>
      <c r="E8" s="96" t="s">
        <v>81</v>
      </c>
      <c r="F8" s="96" t="n">
        <v>0.93</v>
      </c>
      <c r="G8" s="96"/>
      <c r="H8" s="96"/>
      <c r="I8" s="76" t="n">
        <f aca="false">ROUND(G8*D8,0)</f>
        <v>0</v>
      </c>
      <c r="J8" s="76" t="n">
        <f aca="false">ROUND(H8*D8,0)</f>
        <v>0</v>
      </c>
    </row>
    <row r="9" customFormat="false" ht="289.5" hidden="false" customHeight="true" outlineLevel="0" collapsed="false">
      <c r="A9" s="96" t="n">
        <v>8</v>
      </c>
      <c r="B9" s="96" t="s">
        <v>258</v>
      </c>
      <c r="C9" s="96" t="s">
        <v>259</v>
      </c>
      <c r="D9" s="96" t="n">
        <v>2</v>
      </c>
      <c r="E9" s="96" t="s">
        <v>81</v>
      </c>
      <c r="F9" s="96" t="n">
        <v>1.08</v>
      </c>
      <c r="G9" s="96"/>
      <c r="H9" s="96"/>
      <c r="I9" s="76" t="n">
        <f aca="false">ROUND(G9*D9,0)</f>
        <v>0</v>
      </c>
      <c r="J9" s="76" t="n">
        <f aca="false">ROUND(H9*D9,0)</f>
        <v>0</v>
      </c>
    </row>
    <row r="10" customFormat="false" ht="215.25" hidden="false" customHeight="true" outlineLevel="0" collapsed="false">
      <c r="A10" s="96" t="n">
        <v>9</v>
      </c>
      <c r="B10" s="96" t="s">
        <v>260</v>
      </c>
      <c r="C10" s="96" t="s">
        <v>261</v>
      </c>
      <c r="D10" s="96" t="n">
        <v>4</v>
      </c>
      <c r="E10" s="96" t="s">
        <v>81</v>
      </c>
      <c r="F10" s="96" t="n">
        <v>0.4</v>
      </c>
      <c r="G10" s="96"/>
      <c r="H10" s="96"/>
      <c r="I10" s="76" t="n">
        <f aca="false">ROUND(G10*D10,0)</f>
        <v>0</v>
      </c>
      <c r="J10" s="76" t="n">
        <f aca="false">ROUND(H10*D10,0)</f>
        <v>0</v>
      </c>
    </row>
    <row r="11" customFormat="false" ht="27" hidden="false" customHeight="false" outlineLevel="0" collapsed="false">
      <c r="A11" s="96" t="n">
        <v>10</v>
      </c>
      <c r="B11" s="96" t="s">
        <v>262</v>
      </c>
      <c r="C11" s="96" t="s">
        <v>263</v>
      </c>
      <c r="D11" s="96" t="n">
        <v>5</v>
      </c>
      <c r="E11" s="96" t="s">
        <v>81</v>
      </c>
      <c r="F11" s="96" t="n">
        <v>0.75</v>
      </c>
      <c r="G11" s="96"/>
      <c r="H11" s="96"/>
      <c r="I11" s="76" t="n">
        <f aca="false">ROUND(G11*D11,0)</f>
        <v>0</v>
      </c>
      <c r="J11" s="76" t="n">
        <f aca="false">ROUND(H11*D11,0)</f>
        <v>0</v>
      </c>
    </row>
    <row r="12" customFormat="false" ht="69.75" hidden="false" customHeight="true" outlineLevel="0" collapsed="false">
      <c r="A12" s="96" t="n">
        <v>11</v>
      </c>
      <c r="B12" s="96" t="s">
        <v>264</v>
      </c>
      <c r="C12" s="96" t="s">
        <v>265</v>
      </c>
      <c r="D12" s="96" t="n">
        <v>1</v>
      </c>
      <c r="E12" s="96" t="s">
        <v>81</v>
      </c>
      <c r="F12" s="96" t="n">
        <v>0.5</v>
      </c>
      <c r="G12" s="96"/>
      <c r="H12" s="96"/>
      <c r="I12" s="76" t="n">
        <f aca="false">ROUND(G12*D12,0)</f>
        <v>0</v>
      </c>
      <c r="J12" s="76" t="n">
        <f aca="false">ROUND(H12*D12,0)</f>
        <v>0</v>
      </c>
    </row>
    <row r="13" customFormat="false" ht="71.25" hidden="false" customHeight="true" outlineLevel="0" collapsed="false">
      <c r="A13" s="96" t="n">
        <v>12</v>
      </c>
      <c r="B13" s="96" t="s">
        <v>266</v>
      </c>
      <c r="C13" s="96" t="s">
        <v>267</v>
      </c>
      <c r="D13" s="96" t="n">
        <v>1</v>
      </c>
      <c r="E13" s="96" t="s">
        <v>81</v>
      </c>
      <c r="F13" s="96" t="n">
        <v>0.5</v>
      </c>
      <c r="G13" s="96"/>
      <c r="H13" s="96"/>
      <c r="I13" s="76" t="n">
        <f aca="false">ROUND(G13*D13,0)</f>
        <v>0</v>
      </c>
      <c r="J13" s="76" t="n">
        <f aca="false">ROUND(H13*D13,0)</f>
        <v>0</v>
      </c>
    </row>
    <row r="14" customFormat="false" ht="122.25" hidden="false" customHeight="true" outlineLevel="0" collapsed="false">
      <c r="A14" s="96" t="n">
        <v>13</v>
      </c>
      <c r="B14" s="96" t="s">
        <v>268</v>
      </c>
      <c r="C14" s="96" t="s">
        <v>269</v>
      </c>
      <c r="D14" s="96" t="n">
        <v>4</v>
      </c>
      <c r="E14" s="96" t="s">
        <v>81</v>
      </c>
      <c r="F14" s="96" t="n">
        <v>0.5</v>
      </c>
      <c r="G14" s="96"/>
      <c r="H14" s="96"/>
      <c r="I14" s="76" t="n">
        <f aca="false">ROUND(G14*D14,0)</f>
        <v>0</v>
      </c>
      <c r="J14" s="76" t="n">
        <f aca="false">ROUND(H14*D14,0)</f>
        <v>0</v>
      </c>
    </row>
    <row r="15" customFormat="false" ht="94.5" hidden="false" customHeight="false" outlineLevel="0" collapsed="false">
      <c r="A15" s="96" t="n">
        <v>14</v>
      </c>
      <c r="B15" s="96" t="s">
        <v>270</v>
      </c>
      <c r="C15" s="96" t="s">
        <v>271</v>
      </c>
      <c r="D15" s="96" t="n">
        <v>4</v>
      </c>
      <c r="E15" s="96" t="s">
        <v>81</v>
      </c>
      <c r="F15" s="96" t="n">
        <v>0.2</v>
      </c>
      <c r="G15" s="96"/>
      <c r="H15" s="96"/>
      <c r="I15" s="76" t="n">
        <f aca="false">ROUND(G15*D15,0)</f>
        <v>0</v>
      </c>
      <c r="J15" s="76" t="n">
        <f aca="false">ROUND(H15*D15,0)</f>
        <v>0</v>
      </c>
    </row>
    <row r="16" customFormat="false" ht="54" hidden="false" customHeight="false" outlineLevel="0" collapsed="false">
      <c r="A16" s="96" t="n">
        <v>15</v>
      </c>
      <c r="B16" s="96" t="s">
        <v>272</v>
      </c>
      <c r="C16" s="96" t="s">
        <v>273</v>
      </c>
      <c r="D16" s="96" t="n">
        <v>3</v>
      </c>
      <c r="E16" s="96" t="s">
        <v>81</v>
      </c>
      <c r="F16" s="96" t="n">
        <v>0.8</v>
      </c>
      <c r="G16" s="96"/>
      <c r="H16" s="96"/>
      <c r="I16" s="76" t="n">
        <f aca="false">ROUND(G16*D16,0)</f>
        <v>0</v>
      </c>
      <c r="J16" s="76" t="n">
        <f aca="false">ROUND(H16*D16,0)</f>
        <v>0</v>
      </c>
    </row>
    <row r="17" customFormat="false" ht="229.5" hidden="false" customHeight="false" outlineLevel="0" collapsed="false">
      <c r="A17" s="96" t="n">
        <v>16</v>
      </c>
      <c r="B17" s="96" t="s">
        <v>274</v>
      </c>
      <c r="C17" s="96" t="s">
        <v>275</v>
      </c>
      <c r="D17" s="96" t="n">
        <v>5</v>
      </c>
      <c r="E17" s="96" t="s">
        <v>81</v>
      </c>
      <c r="F17" s="96" t="n">
        <v>0.2</v>
      </c>
      <c r="G17" s="96"/>
      <c r="H17" s="96"/>
      <c r="I17" s="76" t="n">
        <f aca="false">ROUND(G17*D17,0)</f>
        <v>0</v>
      </c>
      <c r="J17" s="76" t="n">
        <f aca="false">ROUND(H17*D17,0)</f>
        <v>0</v>
      </c>
    </row>
    <row r="18" customFormat="false" ht="135" hidden="false" customHeight="false" outlineLevel="0" collapsed="false">
      <c r="A18" s="96" t="n">
        <v>17</v>
      </c>
      <c r="B18" s="96" t="s">
        <v>276</v>
      </c>
      <c r="C18" s="96" t="s">
        <v>277</v>
      </c>
      <c r="D18" s="96" t="n">
        <v>3</v>
      </c>
      <c r="E18" s="96" t="s">
        <v>81</v>
      </c>
      <c r="F18" s="96" t="n">
        <v>0.3</v>
      </c>
      <c r="G18" s="96"/>
      <c r="H18" s="96"/>
      <c r="I18" s="76" t="n">
        <f aca="false">ROUND(G18*D18,0)</f>
        <v>0</v>
      </c>
      <c r="J18" s="76" t="n">
        <f aca="false">ROUND(H18*D18,0)</f>
        <v>0</v>
      </c>
    </row>
    <row r="19" customFormat="false" ht="54" hidden="false" customHeight="false" outlineLevel="0" collapsed="false">
      <c r="A19" s="96" t="n">
        <v>18</v>
      </c>
      <c r="B19" s="96" t="s">
        <v>278</v>
      </c>
      <c r="C19" s="96" t="s">
        <v>279</v>
      </c>
      <c r="D19" s="96" t="n">
        <v>16</v>
      </c>
      <c r="E19" s="96" t="s">
        <v>81</v>
      </c>
      <c r="F19" s="96" t="n">
        <v>0.5</v>
      </c>
      <c r="G19" s="96"/>
      <c r="H19" s="96"/>
      <c r="I19" s="76" t="n">
        <f aca="false">ROUND(G19*D19,0)</f>
        <v>0</v>
      </c>
      <c r="J19" s="76" t="n">
        <f aca="false">ROUND(H19*D19,0)</f>
        <v>0</v>
      </c>
    </row>
    <row r="20" customFormat="false" ht="148.5" hidden="false" customHeight="false" outlineLevel="0" collapsed="false">
      <c r="A20" s="96" t="n">
        <v>19</v>
      </c>
      <c r="B20" s="96" t="s">
        <v>280</v>
      </c>
      <c r="C20" s="96" t="s">
        <v>281</v>
      </c>
      <c r="D20" s="96" t="n">
        <v>1</v>
      </c>
      <c r="E20" s="96" t="s">
        <v>81</v>
      </c>
      <c r="F20" s="96" t="n">
        <v>0.69</v>
      </c>
      <c r="G20" s="96"/>
      <c r="H20" s="96"/>
      <c r="I20" s="76" t="n">
        <f aca="false">ROUND(G20*D20,0)</f>
        <v>0</v>
      </c>
      <c r="J20" s="76" t="n">
        <f aca="false">ROUND(H20*D20,0)</f>
        <v>0</v>
      </c>
    </row>
    <row r="21" customFormat="false" ht="148.5" hidden="false" customHeight="false" outlineLevel="0" collapsed="false">
      <c r="A21" s="96" t="n">
        <v>20</v>
      </c>
      <c r="B21" s="96" t="s">
        <v>282</v>
      </c>
      <c r="C21" s="96" t="s">
        <v>283</v>
      </c>
      <c r="D21" s="96" t="n">
        <v>4</v>
      </c>
      <c r="E21" s="96" t="s">
        <v>81</v>
      </c>
      <c r="F21" s="96" t="n">
        <v>0.56</v>
      </c>
      <c r="G21" s="96"/>
      <c r="H21" s="96"/>
      <c r="I21" s="76" t="n">
        <f aca="false">ROUND(G21*D21,0)</f>
        <v>0</v>
      </c>
      <c r="J21" s="76" t="n">
        <f aca="false">ROUND(H21*D21,0)</f>
        <v>0</v>
      </c>
    </row>
    <row r="22" customFormat="false" ht="121.5" hidden="false" customHeight="false" outlineLevel="0" collapsed="false">
      <c r="A22" s="96" t="n">
        <v>21</v>
      </c>
      <c r="B22" s="96" t="s">
        <v>284</v>
      </c>
      <c r="C22" s="96" t="s">
        <v>285</v>
      </c>
      <c r="D22" s="96" t="n">
        <v>1</v>
      </c>
      <c r="E22" s="96" t="s">
        <v>81</v>
      </c>
      <c r="F22" s="96" t="n">
        <v>6.06</v>
      </c>
      <c r="G22" s="96"/>
      <c r="H22" s="96"/>
      <c r="I22" s="76" t="n">
        <f aca="false">ROUND(G22*D22,0)</f>
        <v>0</v>
      </c>
      <c r="J22" s="76" t="n">
        <f aca="false">ROUND(H22*D22,0)</f>
        <v>0</v>
      </c>
    </row>
    <row r="23" customFormat="false" ht="54" hidden="false" customHeight="false" outlineLevel="0" collapsed="false">
      <c r="A23" s="96" t="n">
        <v>22</v>
      </c>
      <c r="B23" s="96" t="s">
        <v>286</v>
      </c>
      <c r="C23" s="96" t="s">
        <v>287</v>
      </c>
      <c r="D23" s="96" t="n">
        <v>1</v>
      </c>
      <c r="E23" s="96" t="s">
        <v>81</v>
      </c>
      <c r="F23" s="96" t="n">
        <v>0.49</v>
      </c>
      <c r="G23" s="96"/>
      <c r="H23" s="96"/>
      <c r="I23" s="76" t="n">
        <f aca="false">ROUND(G23*D23,0)</f>
        <v>0</v>
      </c>
      <c r="J23" s="76" t="n">
        <f aca="false">ROUND(H23*D23,0)</f>
        <v>0</v>
      </c>
    </row>
    <row r="24" customFormat="false" ht="108" hidden="false" customHeight="false" outlineLevel="0" collapsed="false">
      <c r="A24" s="96" t="n">
        <v>23</v>
      </c>
      <c r="B24" s="96" t="s">
        <v>288</v>
      </c>
      <c r="C24" s="96" t="s">
        <v>289</v>
      </c>
      <c r="D24" s="96" t="n">
        <v>1</v>
      </c>
      <c r="E24" s="96" t="s">
        <v>81</v>
      </c>
      <c r="F24" s="96" t="n">
        <v>0.45</v>
      </c>
      <c r="G24" s="96"/>
      <c r="H24" s="96"/>
      <c r="I24" s="76" t="n">
        <f aca="false">ROUND(G24*D24,0)</f>
        <v>0</v>
      </c>
      <c r="J24" s="76" t="n">
        <f aca="false">ROUND(H24*D24,0)</f>
        <v>0</v>
      </c>
    </row>
    <row r="25" customFormat="false" ht="54" hidden="false" customHeight="false" outlineLevel="0" collapsed="false">
      <c r="A25" s="96" t="n">
        <v>24</v>
      </c>
      <c r="B25" s="96" t="s">
        <v>290</v>
      </c>
      <c r="C25" s="96" t="s">
        <v>291</v>
      </c>
      <c r="D25" s="96" t="n">
        <v>1</v>
      </c>
      <c r="E25" s="96" t="s">
        <v>81</v>
      </c>
      <c r="F25" s="96" t="n">
        <v>0.45</v>
      </c>
      <c r="G25" s="96"/>
      <c r="H25" s="96"/>
      <c r="I25" s="76" t="n">
        <f aca="false">ROUND(G25*D25,0)</f>
        <v>0</v>
      </c>
      <c r="J25" s="76" t="n">
        <f aca="false">ROUND(H25*D25,0)</f>
        <v>0</v>
      </c>
    </row>
    <row r="26" customFormat="false" ht="13.5" hidden="false" customHeight="false" outlineLevel="0" collapsed="false">
      <c r="A26" s="96" t="n">
        <v>25</v>
      </c>
      <c r="B26" s="96" t="s">
        <v>292</v>
      </c>
      <c r="C26" s="96" t="s">
        <v>293</v>
      </c>
      <c r="D26" s="96" t="n">
        <v>2</v>
      </c>
      <c r="E26" s="96" t="s">
        <v>81</v>
      </c>
      <c r="F26" s="96" t="n">
        <v>0.83</v>
      </c>
      <c r="G26" s="96"/>
      <c r="H26" s="96"/>
      <c r="I26" s="76" t="n">
        <f aca="false">ROUND(G26*D26,0)</f>
        <v>0</v>
      </c>
      <c r="J26" s="76" t="n">
        <f aca="false">ROUND(H26*D26,0)</f>
        <v>0</v>
      </c>
    </row>
    <row r="27" customFormat="false" ht="16.5" hidden="false" customHeight="false" outlineLevel="0" collapsed="false">
      <c r="A27" s="145"/>
      <c r="B27" s="146"/>
      <c r="C27" s="146"/>
      <c r="D27" s="148"/>
      <c r="E27" s="146"/>
      <c r="F27" s="148"/>
      <c r="G27" s="148"/>
      <c r="H27" s="148"/>
      <c r="I27" s="76"/>
      <c r="J27" s="76"/>
    </row>
    <row r="28" customFormat="false" ht="16.5" hidden="false" customHeight="false" outlineLevel="0" collapsed="false">
      <c r="A28" s="156"/>
      <c r="B28" s="21"/>
      <c r="C28" s="142"/>
      <c r="D28" s="153"/>
      <c r="E28" s="21"/>
      <c r="F28" s="162"/>
      <c r="G28" s="153"/>
      <c r="H28" s="162"/>
      <c r="I28" s="76"/>
      <c r="J28" s="76"/>
    </row>
    <row r="29" customFormat="false" ht="16.5" hidden="false" customHeight="false" outlineLevel="0" collapsed="false">
      <c r="A29" s="156" t="n">
        <v>26</v>
      </c>
      <c r="B29" s="21"/>
      <c r="C29" s="142" t="s">
        <v>294</v>
      </c>
      <c r="D29" s="153" t="n">
        <v>3</v>
      </c>
      <c r="E29" s="21" t="s">
        <v>81</v>
      </c>
      <c r="F29" s="74"/>
      <c r="G29" s="162"/>
      <c r="H29" s="153"/>
      <c r="I29" s="76" t="n">
        <f aca="false">ROUND(G29*D29,0)</f>
        <v>0</v>
      </c>
      <c r="J29" s="76" t="n">
        <f aca="false">ROUND(H29*D29,0)</f>
        <v>0</v>
      </c>
    </row>
    <row r="30" customFormat="false" ht="16.5" hidden="false" customHeight="false" outlineLevel="0" collapsed="false">
      <c r="A30" s="156"/>
      <c r="B30" s="21"/>
      <c r="C30" s="142"/>
      <c r="D30" s="153"/>
      <c r="E30" s="21"/>
      <c r="F30" s="74"/>
      <c r="G30" s="162"/>
      <c r="H30" s="153"/>
      <c r="I30" s="76"/>
      <c r="J30" s="76"/>
    </row>
    <row r="31" customFormat="false" ht="16.5" hidden="false" customHeight="false" outlineLevel="0" collapsed="false">
      <c r="A31" s="156" t="n">
        <v>27</v>
      </c>
      <c r="B31" s="21"/>
      <c r="C31" s="142" t="s">
        <v>295</v>
      </c>
      <c r="D31" s="153" t="n">
        <v>4</v>
      </c>
      <c r="E31" s="21" t="s">
        <v>81</v>
      </c>
      <c r="F31" s="74"/>
      <c r="G31" s="162"/>
      <c r="H31" s="153"/>
      <c r="I31" s="76" t="n">
        <f aca="false">ROUND(G31*D31,0)</f>
        <v>0</v>
      </c>
      <c r="J31" s="76" t="n">
        <f aca="false">ROUND(H31*D31,0)</f>
        <v>0</v>
      </c>
    </row>
    <row r="32" customFormat="false" ht="16.5" hidden="false" customHeight="false" outlineLevel="0" collapsed="false">
      <c r="A32" s="156"/>
      <c r="B32" s="21"/>
      <c r="C32" s="142"/>
      <c r="D32" s="153"/>
      <c r="E32" s="21"/>
      <c r="F32" s="74"/>
      <c r="G32" s="162"/>
      <c r="H32" s="153"/>
      <c r="I32" s="76"/>
      <c r="J32" s="76"/>
    </row>
    <row r="33" customFormat="false" ht="33" hidden="false" customHeight="false" outlineLevel="0" collapsed="false">
      <c r="A33" s="156" t="n">
        <v>28</v>
      </c>
      <c r="B33" s="21"/>
      <c r="C33" s="142" t="s">
        <v>296</v>
      </c>
      <c r="D33" s="153" t="n">
        <v>3</v>
      </c>
      <c r="E33" s="21" t="s">
        <v>81</v>
      </c>
      <c r="F33" s="74"/>
      <c r="G33" s="162"/>
      <c r="H33" s="153"/>
      <c r="I33" s="76" t="n">
        <f aca="false">ROUND(G33*D33,0)</f>
        <v>0</v>
      </c>
      <c r="J33" s="76" t="n">
        <f aca="false">ROUND(H33*D33,0)</f>
        <v>0</v>
      </c>
    </row>
    <row r="34" customFormat="false" ht="16.5" hidden="false" customHeight="false" outlineLevel="0" collapsed="false">
      <c r="A34" s="156"/>
      <c r="B34" s="21"/>
      <c r="C34" s="142"/>
      <c r="D34" s="153"/>
      <c r="E34" s="21"/>
      <c r="F34" s="74"/>
      <c r="G34" s="162"/>
      <c r="H34" s="153"/>
      <c r="I34" s="76"/>
      <c r="J34" s="76"/>
    </row>
    <row r="35" customFormat="false" ht="16.5" hidden="false" customHeight="false" outlineLevel="0" collapsed="false">
      <c r="A35" s="156" t="n">
        <v>29</v>
      </c>
      <c r="B35" s="21"/>
      <c r="C35" s="142" t="s">
        <v>297</v>
      </c>
      <c r="D35" s="153" t="n">
        <v>4</v>
      </c>
      <c r="E35" s="21" t="s">
        <v>81</v>
      </c>
      <c r="F35" s="74"/>
      <c r="G35" s="162"/>
      <c r="H35" s="153"/>
      <c r="I35" s="76" t="n">
        <f aca="false">ROUND(G35*D35,0)</f>
        <v>0</v>
      </c>
      <c r="J35" s="76" t="n">
        <f aca="false">ROUND(H35*D35,0)</f>
        <v>0</v>
      </c>
    </row>
    <row r="36" customFormat="false" ht="16.5" hidden="false" customHeight="false" outlineLevel="0" collapsed="false">
      <c r="A36" s="156"/>
      <c r="B36" s="21"/>
      <c r="C36" s="142"/>
      <c r="D36" s="153"/>
      <c r="E36" s="21"/>
      <c r="F36" s="74"/>
      <c r="G36" s="162"/>
      <c r="H36" s="153"/>
      <c r="I36" s="76"/>
      <c r="J36" s="76"/>
    </row>
    <row r="37" customFormat="false" ht="33" hidden="false" customHeight="false" outlineLevel="0" collapsed="false">
      <c r="A37" s="156" t="n">
        <v>30</v>
      </c>
      <c r="B37" s="74"/>
      <c r="C37" s="142" t="s">
        <v>298</v>
      </c>
      <c r="D37" s="153" t="n">
        <v>1</v>
      </c>
      <c r="E37" s="21" t="s">
        <v>81</v>
      </c>
      <c r="F37" s="74"/>
      <c r="G37" s="162"/>
      <c r="H37" s="179"/>
      <c r="I37" s="76" t="n">
        <f aca="false">ROUND(G37*D37,0)</f>
        <v>0</v>
      </c>
      <c r="J37" s="76" t="n">
        <f aca="false">ROUND(H37*D37,0)</f>
        <v>0</v>
      </c>
    </row>
    <row r="38" customFormat="false" ht="16.5" hidden="false" customHeight="false" outlineLevel="0" collapsed="false">
      <c r="A38" s="156"/>
      <c r="B38" s="21"/>
      <c r="C38" s="142"/>
      <c r="D38" s="153"/>
      <c r="E38" s="21"/>
      <c r="F38" s="153"/>
      <c r="G38" s="153"/>
      <c r="H38" s="180"/>
      <c r="I38" s="76"/>
      <c r="J38" s="74"/>
    </row>
    <row r="39" customFormat="false" ht="16.5" hidden="false" customHeight="false" outlineLevel="0" collapsed="false">
      <c r="A39" s="154"/>
      <c r="B39" s="155"/>
      <c r="C39" s="155" t="s">
        <v>59</v>
      </c>
      <c r="D39" s="181"/>
      <c r="E39" s="155"/>
      <c r="F39" s="181"/>
      <c r="G39" s="181"/>
      <c r="H39" s="181"/>
      <c r="I39" s="164" t="n">
        <f aca="false">SUM(I2:I38)</f>
        <v>0</v>
      </c>
      <c r="J39" s="164" t="n">
        <f aca="false">SUM(J2:J37)</f>
        <v>0</v>
      </c>
    </row>
    <row r="6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  <rowBreaks count="1" manualBreakCount="1">
    <brk id="24" man="true" max="16383" min="0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8"/>
  <sheetViews>
    <sheetView showFormulas="false" showGridLines="true" showRowColHeaders="true" showZeros="true" rightToLeft="false" tabSelected="false" showOutlineSymbols="true" defaultGridColor="true" view="pageBreakPreview" topLeftCell="A1" colorId="64" zoomScale="64" zoomScaleNormal="100" zoomScalePageLayoutView="64" workbookViewId="0">
      <pane xSplit="0" ySplit="1" topLeftCell="A53" activePane="bottomLeft" state="frozen"/>
      <selection pane="topLeft" activeCell="A1" activeCellId="0" sqref="A1"/>
      <selection pane="bottomLeft" activeCell="Q25" activeCellId="0" sqref="Q25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1.29"/>
    <col collapsed="false" customWidth="true" hidden="false" outlineLevel="0" max="3" min="3" style="63" width="79.29"/>
    <col collapsed="false" customWidth="true" hidden="false" outlineLevel="0" max="4" min="4" style="111" width="11.86"/>
    <col collapsed="false" customWidth="true" hidden="false" outlineLevel="0" max="5" min="5" style="63" width="10.29"/>
    <col collapsed="false" customWidth="true" hidden="false" outlineLevel="0" max="6" min="6" style="111" width="19.29"/>
    <col collapsed="false" customWidth="true" hidden="false" outlineLevel="0" max="7" min="7" style="111" width="11.99"/>
    <col collapsed="false" customWidth="true" hidden="false" outlineLevel="0" max="8" min="8" style="111" width="14.57"/>
    <col collapsed="false" customWidth="true" hidden="false" outlineLevel="0" max="9" min="9" style="111" width="15.86"/>
    <col collapsed="false" customWidth="true" hidden="false" outlineLevel="0" max="1025" min="10" style="63" width="9.14"/>
  </cols>
  <sheetData>
    <row r="1" s="72" customFormat="true" ht="25.5" hidden="false" customHeight="false" outlineLevel="0" collapsed="false">
      <c r="A1" s="182" t="s">
        <v>39</v>
      </c>
      <c r="B1" s="183"/>
      <c r="C1" s="184" t="s">
        <v>41</v>
      </c>
      <c r="D1" s="185" t="s">
        <v>42</v>
      </c>
      <c r="E1" s="186" t="s">
        <v>43</v>
      </c>
      <c r="F1" s="187" t="s">
        <v>44</v>
      </c>
      <c r="G1" s="187" t="s">
        <v>299</v>
      </c>
      <c r="H1" s="187" t="s">
        <v>46</v>
      </c>
      <c r="I1" s="187" t="s">
        <v>47</v>
      </c>
    </row>
    <row r="2" customFormat="false" ht="25.5" hidden="false" customHeight="false" outlineLevel="0" collapsed="false">
      <c r="A2" s="188"/>
      <c r="B2" s="188"/>
      <c r="C2" s="189" t="s">
        <v>300</v>
      </c>
      <c r="D2" s="190"/>
      <c r="E2" s="189"/>
      <c r="F2" s="191"/>
      <c r="G2" s="191"/>
      <c r="H2" s="191"/>
      <c r="I2" s="191"/>
    </row>
    <row r="3" customFormat="false" ht="15" hidden="false" customHeight="false" outlineLevel="0" collapsed="false">
      <c r="A3" s="188"/>
      <c r="B3" s="188"/>
      <c r="C3" s="189"/>
      <c r="D3" s="190"/>
      <c r="E3" s="189"/>
      <c r="F3" s="191"/>
      <c r="G3" s="191"/>
      <c r="H3" s="191"/>
      <c r="I3" s="191"/>
    </row>
    <row r="4" customFormat="false" ht="15.75" hidden="false" customHeight="false" outlineLevel="0" collapsed="false">
      <c r="A4" s="192" t="s">
        <v>301</v>
      </c>
      <c r="B4" s="192"/>
      <c r="C4" s="193"/>
      <c r="D4" s="194"/>
      <c r="E4" s="195"/>
      <c r="F4" s="196"/>
      <c r="G4" s="196"/>
      <c r="H4" s="197"/>
      <c r="I4" s="197"/>
    </row>
    <row r="5" customFormat="false" ht="15" hidden="false" customHeight="false" outlineLevel="0" collapsed="false">
      <c r="A5" s="188"/>
      <c r="B5" s="188"/>
      <c r="C5" s="198"/>
      <c r="D5" s="190"/>
      <c r="E5" s="189"/>
      <c r="F5" s="191"/>
      <c r="G5" s="191"/>
      <c r="H5" s="197"/>
      <c r="I5" s="197"/>
    </row>
    <row r="6" customFormat="false" ht="14.25" hidden="false" customHeight="false" outlineLevel="0" collapsed="false">
      <c r="A6" s="199"/>
      <c r="B6" s="200"/>
      <c r="C6" s="201" t="s">
        <v>302</v>
      </c>
      <c r="D6" s="202"/>
      <c r="E6" s="199"/>
      <c r="F6" s="199"/>
      <c r="G6" s="199"/>
      <c r="H6" s="199"/>
      <c r="I6" s="199"/>
    </row>
    <row r="7" customFormat="false" ht="57" hidden="false" customHeight="false" outlineLevel="0" collapsed="false">
      <c r="A7" s="200" t="s">
        <v>303</v>
      </c>
      <c r="B7" s="200"/>
      <c r="C7" s="203" t="s">
        <v>304</v>
      </c>
      <c r="D7" s="204" t="n">
        <v>1</v>
      </c>
      <c r="E7" s="205" t="s">
        <v>305</v>
      </c>
      <c r="F7" s="206"/>
      <c r="G7" s="206"/>
      <c r="H7" s="206" t="n">
        <f aca="false">D7*F7</f>
        <v>0</v>
      </c>
      <c r="I7" s="206" t="n">
        <f aca="false">D7*G7</f>
        <v>0</v>
      </c>
    </row>
    <row r="8" customFormat="false" ht="14.25" hidden="false" customHeight="false" outlineLevel="0" collapsed="false">
      <c r="A8" s="207"/>
      <c r="B8" s="208"/>
      <c r="C8" s="209"/>
      <c r="D8" s="194"/>
      <c r="E8" s="210"/>
      <c r="F8" s="211"/>
      <c r="G8" s="211"/>
      <c r="H8" s="211"/>
      <c r="I8" s="211"/>
    </row>
    <row r="9" customFormat="false" ht="14.25" hidden="false" customHeight="false" outlineLevel="0" collapsed="false">
      <c r="A9" s="199"/>
      <c r="B9" s="200"/>
      <c r="C9" s="201" t="s">
        <v>306</v>
      </c>
      <c r="D9" s="204" t="n">
        <v>1</v>
      </c>
      <c r="E9" s="205" t="s">
        <v>305</v>
      </c>
      <c r="F9" s="206"/>
      <c r="G9" s="206"/>
      <c r="H9" s="206" t="n">
        <f aca="false">D9*F9</f>
        <v>0</v>
      </c>
      <c r="I9" s="206" t="n">
        <f aca="false">D9*G9</f>
        <v>0</v>
      </c>
    </row>
    <row r="10" customFormat="false" ht="28.5" hidden="false" customHeight="false" outlineLevel="0" collapsed="false">
      <c r="A10" s="200" t="s">
        <v>307</v>
      </c>
      <c r="B10" s="200"/>
      <c r="C10" s="203" t="s">
        <v>308</v>
      </c>
      <c r="D10" s="204"/>
      <c r="E10" s="205"/>
      <c r="F10" s="206"/>
      <c r="G10" s="206"/>
      <c r="H10" s="197"/>
      <c r="I10" s="197"/>
    </row>
    <row r="11" customFormat="false" ht="14.25" hidden="false" customHeight="false" outlineLevel="0" collapsed="false">
      <c r="A11" s="199"/>
      <c r="B11" s="200"/>
      <c r="C11" s="203"/>
      <c r="D11" s="204"/>
      <c r="E11" s="205"/>
      <c r="F11" s="206"/>
      <c r="G11" s="206"/>
      <c r="H11" s="197"/>
      <c r="I11" s="197"/>
    </row>
    <row r="12" customFormat="false" ht="15.75" hidden="false" customHeight="false" outlineLevel="0" collapsed="false">
      <c r="A12" s="192" t="s">
        <v>309</v>
      </c>
      <c r="B12" s="192"/>
      <c r="C12" s="193"/>
      <c r="D12" s="204"/>
      <c r="E12" s="205"/>
      <c r="F12" s="206"/>
      <c r="G12" s="206"/>
      <c r="H12" s="197"/>
      <c r="I12" s="197"/>
    </row>
    <row r="13" customFormat="false" ht="14.25" hidden="false" customHeight="false" outlineLevel="0" collapsed="false">
      <c r="A13" s="212"/>
      <c r="B13" s="213"/>
      <c r="C13" s="214" t="s">
        <v>310</v>
      </c>
      <c r="D13" s="204"/>
      <c r="E13" s="205"/>
      <c r="F13" s="206"/>
      <c r="G13" s="206"/>
      <c r="H13" s="197"/>
      <c r="I13" s="197"/>
    </row>
    <row r="14" customFormat="false" ht="15.75" hidden="false" customHeight="false" outlineLevel="0" collapsed="false">
      <c r="A14" s="192"/>
      <c r="B14" s="192"/>
      <c r="C14" s="215" t="s">
        <v>311</v>
      </c>
      <c r="D14" s="204"/>
      <c r="E14" s="205"/>
      <c r="F14" s="206"/>
      <c r="G14" s="206"/>
      <c r="H14" s="197"/>
      <c r="I14" s="197"/>
    </row>
    <row r="15" customFormat="false" ht="15.75" hidden="false" customHeight="false" outlineLevel="0" collapsed="false">
      <c r="A15" s="216"/>
      <c r="B15" s="192"/>
      <c r="C15" s="217" t="s">
        <v>312</v>
      </c>
      <c r="D15" s="204"/>
      <c r="E15" s="205"/>
      <c r="F15" s="206"/>
      <c r="G15" s="206"/>
      <c r="H15" s="197"/>
      <c r="I15" s="197"/>
    </row>
    <row r="16" customFormat="false" ht="28.5" hidden="false" customHeight="false" outlineLevel="0" collapsed="false">
      <c r="A16" s="200" t="s">
        <v>303</v>
      </c>
      <c r="B16" s="218"/>
      <c r="C16" s="219" t="s">
        <v>313</v>
      </c>
      <c r="D16" s="204" t="n">
        <v>4</v>
      </c>
      <c r="E16" s="205" t="s">
        <v>81</v>
      </c>
      <c r="F16" s="220"/>
      <c r="G16" s="206"/>
      <c r="H16" s="206" t="n">
        <f aca="false">D16*F16</f>
        <v>0</v>
      </c>
      <c r="I16" s="206" t="n">
        <f aca="false">D16*G16</f>
        <v>0</v>
      </c>
    </row>
    <row r="17" customFormat="false" ht="28.5" hidden="false" customHeight="false" outlineLevel="0" collapsed="false">
      <c r="A17" s="200" t="s">
        <v>307</v>
      </c>
      <c r="B17" s="218"/>
      <c r="C17" s="219" t="s">
        <v>314</v>
      </c>
      <c r="D17" s="204" t="n">
        <v>0.4</v>
      </c>
      <c r="E17" s="205" t="s">
        <v>81</v>
      </c>
      <c r="F17" s="220"/>
      <c r="G17" s="206"/>
      <c r="H17" s="206" t="n">
        <f aca="false">D17*F17</f>
        <v>0</v>
      </c>
      <c r="I17" s="206" t="n">
        <f aca="false">D17*G17</f>
        <v>0</v>
      </c>
    </row>
    <row r="18" customFormat="false" ht="28.5" hidden="false" customHeight="false" outlineLevel="0" collapsed="false">
      <c r="A18" s="200" t="s">
        <v>315</v>
      </c>
      <c r="B18" s="218"/>
      <c r="C18" s="219" t="s">
        <v>316</v>
      </c>
      <c r="D18" s="204" t="n">
        <v>0.4</v>
      </c>
      <c r="E18" s="205" t="s">
        <v>81</v>
      </c>
      <c r="F18" s="220"/>
      <c r="G18" s="206"/>
      <c r="H18" s="206" t="n">
        <f aca="false">D18*F18</f>
        <v>0</v>
      </c>
      <c r="I18" s="206" t="n">
        <f aca="false">D18*G18</f>
        <v>0</v>
      </c>
    </row>
    <row r="19" customFormat="false" ht="28.5" hidden="false" customHeight="false" outlineLevel="0" collapsed="false">
      <c r="A19" s="200" t="s">
        <v>317</v>
      </c>
      <c r="B19" s="218"/>
      <c r="C19" s="219" t="s">
        <v>318</v>
      </c>
      <c r="D19" s="204" t="n">
        <v>0.2</v>
      </c>
      <c r="E19" s="205" t="s">
        <v>81</v>
      </c>
      <c r="F19" s="220"/>
      <c r="G19" s="206"/>
      <c r="H19" s="206" t="n">
        <f aca="false">D19*F19</f>
        <v>0</v>
      </c>
      <c r="I19" s="206" t="n">
        <f aca="false">D19*G19</f>
        <v>0</v>
      </c>
    </row>
    <row r="20" customFormat="false" ht="28.5" hidden="false" customHeight="false" outlineLevel="0" collapsed="false">
      <c r="A20" s="200" t="s">
        <v>319</v>
      </c>
      <c r="B20" s="218"/>
      <c r="C20" s="219" t="s">
        <v>320</v>
      </c>
      <c r="D20" s="204" t="n">
        <v>8</v>
      </c>
      <c r="E20" s="205" t="s">
        <v>81</v>
      </c>
      <c r="F20" s="220"/>
      <c r="G20" s="206"/>
      <c r="H20" s="206" t="n">
        <f aca="false">D20*F20</f>
        <v>0</v>
      </c>
      <c r="I20" s="206" t="n">
        <f aca="false">D20*G20</f>
        <v>0</v>
      </c>
    </row>
    <row r="21" customFormat="false" ht="28.5" hidden="false" customHeight="false" outlineLevel="0" collapsed="false">
      <c r="A21" s="200" t="s">
        <v>321</v>
      </c>
      <c r="B21" s="218"/>
      <c r="C21" s="219" t="s">
        <v>322</v>
      </c>
      <c r="D21" s="204" t="n">
        <v>1</v>
      </c>
      <c r="E21" s="205" t="s">
        <v>81</v>
      </c>
      <c r="F21" s="220"/>
      <c r="G21" s="206"/>
      <c r="H21" s="206" t="n">
        <f aca="false">D21*F21</f>
        <v>0</v>
      </c>
      <c r="I21" s="206" t="n">
        <f aca="false">D21*G21</f>
        <v>0</v>
      </c>
    </row>
    <row r="22" customFormat="false" ht="28.5" hidden="false" customHeight="false" outlineLevel="0" collapsed="false">
      <c r="A22" s="200" t="s">
        <v>323</v>
      </c>
      <c r="B22" s="218"/>
      <c r="C22" s="219" t="s">
        <v>324</v>
      </c>
      <c r="D22" s="204" t="n">
        <v>1</v>
      </c>
      <c r="E22" s="205" t="s">
        <v>81</v>
      </c>
      <c r="F22" s="221"/>
      <c r="G22" s="206"/>
      <c r="H22" s="206" t="n">
        <f aca="false">D22*F22</f>
        <v>0</v>
      </c>
      <c r="I22" s="206" t="n">
        <f aca="false">D22*G22</f>
        <v>0</v>
      </c>
    </row>
    <row r="23" customFormat="false" ht="14.25" hidden="false" customHeight="false" outlineLevel="0" collapsed="false">
      <c r="A23" s="216"/>
      <c r="B23" s="222"/>
      <c r="C23" s="219"/>
      <c r="D23" s="204"/>
      <c r="E23" s="205"/>
      <c r="F23" s="206"/>
      <c r="G23" s="206"/>
      <c r="H23" s="206"/>
      <c r="I23" s="206"/>
    </row>
    <row r="24" customFormat="false" ht="15.75" hidden="false" customHeight="false" outlineLevel="0" collapsed="false">
      <c r="A24" s="192" t="s">
        <v>325</v>
      </c>
      <c r="B24" s="192"/>
      <c r="C24" s="193"/>
      <c r="D24" s="204"/>
      <c r="E24" s="205"/>
      <c r="F24" s="206"/>
      <c r="G24" s="206"/>
      <c r="H24" s="206"/>
      <c r="I24" s="206"/>
    </row>
    <row r="25" customFormat="false" ht="28.5" hidden="false" customHeight="false" outlineLevel="0" collapsed="false">
      <c r="A25" s="200" t="s">
        <v>303</v>
      </c>
      <c r="B25" s="192"/>
      <c r="C25" s="219" t="s">
        <v>326</v>
      </c>
      <c r="D25" s="223" t="n">
        <v>1</v>
      </c>
      <c r="E25" s="205" t="s">
        <v>81</v>
      </c>
      <c r="F25" s="206"/>
      <c r="G25" s="206"/>
      <c r="H25" s="206" t="n">
        <f aca="false">D25*F25</f>
        <v>0</v>
      </c>
      <c r="I25" s="206" t="n">
        <f aca="false">D25*G25</f>
        <v>0</v>
      </c>
    </row>
    <row r="26" customFormat="false" ht="15.75" hidden="false" customHeight="false" outlineLevel="0" collapsed="false">
      <c r="A26" s="200" t="s">
        <v>307</v>
      </c>
      <c r="B26" s="192"/>
      <c r="C26" s="219" t="s">
        <v>327</v>
      </c>
      <c r="D26" s="223" t="n">
        <v>6</v>
      </c>
      <c r="E26" s="205" t="s">
        <v>164</v>
      </c>
      <c r="F26" s="206"/>
      <c r="G26" s="206"/>
      <c r="H26" s="206" t="n">
        <f aca="false">D26*F26</f>
        <v>0</v>
      </c>
      <c r="I26" s="206" t="n">
        <f aca="false">D26*G26</f>
        <v>0</v>
      </c>
    </row>
    <row r="27" customFormat="false" ht="42.75" hidden="false" customHeight="false" outlineLevel="0" collapsed="false">
      <c r="A27" s="200" t="s">
        <v>315</v>
      </c>
      <c r="B27" s="192"/>
      <c r="C27" s="219" t="s">
        <v>328</v>
      </c>
      <c r="D27" s="223" t="n">
        <v>3</v>
      </c>
      <c r="E27" s="205" t="s">
        <v>164</v>
      </c>
      <c r="F27" s="206"/>
      <c r="G27" s="206"/>
      <c r="H27" s="206" t="n">
        <f aca="false">D27*F27</f>
        <v>0</v>
      </c>
      <c r="I27" s="206" t="n">
        <f aca="false">D27*G27</f>
        <v>0</v>
      </c>
    </row>
    <row r="28" customFormat="false" ht="28.5" hidden="false" customHeight="false" outlineLevel="0" collapsed="false">
      <c r="A28" s="200" t="s">
        <v>317</v>
      </c>
      <c r="B28" s="192"/>
      <c r="C28" s="219" t="s">
        <v>329</v>
      </c>
      <c r="D28" s="204" t="n">
        <v>35</v>
      </c>
      <c r="E28" s="205" t="s">
        <v>164</v>
      </c>
      <c r="F28" s="206"/>
      <c r="G28" s="206"/>
      <c r="H28" s="206" t="n">
        <f aca="false">D28*F28</f>
        <v>0</v>
      </c>
      <c r="I28" s="206" t="n">
        <f aca="false">D28*G28</f>
        <v>0</v>
      </c>
    </row>
    <row r="29" customFormat="false" ht="15.75" hidden="false" customHeight="false" outlineLevel="0" collapsed="false">
      <c r="A29" s="200" t="s">
        <v>319</v>
      </c>
      <c r="B29" s="192"/>
      <c r="C29" s="203" t="s">
        <v>330</v>
      </c>
      <c r="D29" s="204" t="n">
        <v>1</v>
      </c>
      <c r="E29" s="224" t="s">
        <v>305</v>
      </c>
      <c r="F29" s="206"/>
      <c r="G29" s="206"/>
      <c r="H29" s="206" t="n">
        <f aca="false">D29*F29</f>
        <v>0</v>
      </c>
      <c r="I29" s="206" t="n">
        <f aca="false">D29*G29</f>
        <v>0</v>
      </c>
    </row>
    <row r="30" customFormat="false" ht="15.75" hidden="false" customHeight="false" outlineLevel="0" collapsed="false">
      <c r="A30" s="200" t="s">
        <v>321</v>
      </c>
      <c r="B30" s="192"/>
      <c r="C30" s="219" t="s">
        <v>331</v>
      </c>
      <c r="D30" s="204" t="n">
        <v>4</v>
      </c>
      <c r="E30" s="205" t="s">
        <v>81</v>
      </c>
      <c r="F30" s="206"/>
      <c r="G30" s="206"/>
      <c r="H30" s="206" t="n">
        <f aca="false">D30*F30</f>
        <v>0</v>
      </c>
      <c r="I30" s="206" t="n">
        <f aca="false">D30*G30</f>
        <v>0</v>
      </c>
    </row>
    <row r="31" customFormat="false" ht="15.75" hidden="false" customHeight="false" outlineLevel="0" collapsed="false">
      <c r="A31" s="200" t="s">
        <v>323</v>
      </c>
      <c r="B31" s="192"/>
      <c r="C31" s="219" t="s">
        <v>332</v>
      </c>
      <c r="D31" s="204" t="n">
        <v>1</v>
      </c>
      <c r="E31" s="205" t="s">
        <v>305</v>
      </c>
      <c r="F31" s="206"/>
      <c r="G31" s="206"/>
      <c r="H31" s="206" t="n">
        <f aca="false">D31*F31</f>
        <v>0</v>
      </c>
      <c r="I31" s="206" t="n">
        <f aca="false">D31*G31</f>
        <v>0</v>
      </c>
    </row>
    <row r="32" customFormat="false" ht="14.25" hidden="false" customHeight="false" outlineLevel="0" collapsed="false">
      <c r="A32" s="225"/>
      <c r="B32" s="200"/>
      <c r="C32" s="226"/>
      <c r="D32" s="204"/>
      <c r="E32" s="225"/>
      <c r="F32" s="227"/>
      <c r="G32" s="228"/>
      <c r="H32" s="206"/>
      <c r="I32" s="206"/>
    </row>
    <row r="33" customFormat="false" ht="15.75" hidden="false" customHeight="false" outlineLevel="0" collapsed="false">
      <c r="A33" s="192" t="s">
        <v>333</v>
      </c>
      <c r="B33" s="192"/>
      <c r="C33" s="193"/>
      <c r="D33" s="204"/>
      <c r="E33" s="224"/>
      <c r="F33" s="223"/>
      <c r="G33" s="223"/>
      <c r="H33" s="206"/>
      <c r="I33" s="206"/>
    </row>
    <row r="34" customFormat="false" ht="14.25" hidden="false" customHeight="false" outlineLevel="0" collapsed="false">
      <c r="A34" s="229" t="s">
        <v>303</v>
      </c>
      <c r="B34" s="200"/>
      <c r="C34" s="230" t="s">
        <v>334</v>
      </c>
      <c r="D34" s="204"/>
      <c r="E34" s="224"/>
      <c r="F34" s="223"/>
      <c r="G34" s="223"/>
      <c r="H34" s="206"/>
      <c r="I34" s="206"/>
    </row>
    <row r="35" customFormat="false" ht="14.25" hidden="false" customHeight="false" outlineLevel="0" collapsed="false">
      <c r="A35" s="231"/>
      <c r="B35" s="231"/>
      <c r="C35" s="203" t="s">
        <v>335</v>
      </c>
      <c r="D35" s="204"/>
      <c r="E35" s="224"/>
      <c r="F35" s="223"/>
      <c r="G35" s="223"/>
      <c r="H35" s="206"/>
      <c r="I35" s="206"/>
    </row>
    <row r="36" customFormat="false" ht="14.25" hidden="false" customHeight="false" outlineLevel="0" collapsed="false">
      <c r="A36" s="231"/>
      <c r="B36" s="231"/>
      <c r="C36" s="203" t="s">
        <v>336</v>
      </c>
      <c r="D36" s="204"/>
      <c r="E36" s="224"/>
      <c r="F36" s="223"/>
      <c r="G36" s="223"/>
      <c r="H36" s="206"/>
      <c r="I36" s="206"/>
    </row>
    <row r="37" customFormat="false" ht="28.5" hidden="false" customHeight="false" outlineLevel="0" collapsed="false">
      <c r="A37" s="231"/>
      <c r="B37" s="231"/>
      <c r="C37" s="203" t="s">
        <v>337</v>
      </c>
      <c r="D37" s="204"/>
      <c r="E37" s="224"/>
      <c r="F37" s="223"/>
      <c r="G37" s="223"/>
      <c r="H37" s="206"/>
      <c r="I37" s="206"/>
    </row>
    <row r="38" customFormat="false" ht="14.25" hidden="false" customHeight="false" outlineLevel="0" collapsed="false">
      <c r="A38" s="231"/>
      <c r="B38" s="231"/>
      <c r="C38" s="203" t="s">
        <v>338</v>
      </c>
      <c r="D38" s="204"/>
      <c r="E38" s="224"/>
      <c r="F38" s="223"/>
      <c r="G38" s="223"/>
      <c r="H38" s="206"/>
      <c r="I38" s="206"/>
    </row>
    <row r="39" customFormat="false" ht="14.25" hidden="false" customHeight="false" outlineLevel="0" collapsed="false">
      <c r="A39" s="231" t="s">
        <v>339</v>
      </c>
      <c r="B39" s="231"/>
      <c r="C39" s="203" t="s">
        <v>340</v>
      </c>
      <c r="D39" s="223" t="n">
        <v>8</v>
      </c>
      <c r="E39" s="224" t="s">
        <v>164</v>
      </c>
      <c r="F39" s="232"/>
      <c r="G39" s="227"/>
      <c r="H39" s="206" t="n">
        <f aca="false">D39*F39</f>
        <v>0</v>
      </c>
      <c r="I39" s="206" t="n">
        <f aca="false">D39*G39</f>
        <v>0</v>
      </c>
    </row>
    <row r="40" s="99" customFormat="true" ht="14.25" hidden="false" customHeight="false" outlineLevel="0" collapsed="false">
      <c r="A40" s="231" t="s">
        <v>341</v>
      </c>
      <c r="B40" s="231"/>
      <c r="C40" s="203" t="s">
        <v>342</v>
      </c>
      <c r="D40" s="223" t="n">
        <v>93</v>
      </c>
      <c r="E40" s="224" t="s">
        <v>164</v>
      </c>
      <c r="F40" s="232"/>
      <c r="G40" s="227"/>
      <c r="H40" s="206" t="n">
        <f aca="false">D40*F40</f>
        <v>0</v>
      </c>
      <c r="I40" s="206" t="n">
        <f aca="false">D40*G40</f>
        <v>0</v>
      </c>
    </row>
    <row r="41" customFormat="false" ht="14.25" hidden="false" customHeight="false" outlineLevel="0" collapsed="false">
      <c r="A41" s="231" t="s">
        <v>343</v>
      </c>
      <c r="B41" s="231"/>
      <c r="C41" s="203" t="s">
        <v>344</v>
      </c>
      <c r="D41" s="223" t="n">
        <v>160</v>
      </c>
      <c r="E41" s="224" t="s">
        <v>164</v>
      </c>
      <c r="F41" s="232"/>
      <c r="G41" s="233"/>
      <c r="H41" s="206" t="n">
        <f aca="false">D41*F41</f>
        <v>0</v>
      </c>
      <c r="I41" s="206" t="n">
        <f aca="false">D41*G41</f>
        <v>0</v>
      </c>
    </row>
    <row r="42" customFormat="false" ht="14.25" hidden="false" customHeight="false" outlineLevel="0" collapsed="false">
      <c r="A42" s="231" t="s">
        <v>345</v>
      </c>
      <c r="B42" s="231"/>
      <c r="C42" s="203" t="s">
        <v>346</v>
      </c>
      <c r="D42" s="223" t="n">
        <v>23</v>
      </c>
      <c r="E42" s="224" t="s">
        <v>164</v>
      </c>
      <c r="F42" s="232"/>
      <c r="G42" s="227"/>
      <c r="H42" s="206" t="n">
        <f aca="false">D42*F42</f>
        <v>0</v>
      </c>
      <c r="I42" s="206" t="n">
        <f aca="false">D42*G42</f>
        <v>0</v>
      </c>
    </row>
    <row r="43" customFormat="false" ht="14.25" hidden="false" customHeight="false" outlineLevel="0" collapsed="false">
      <c r="A43" s="231"/>
      <c r="B43" s="231"/>
      <c r="C43" s="203"/>
      <c r="D43" s="204"/>
      <c r="E43" s="224"/>
      <c r="F43" s="232"/>
      <c r="G43" s="227"/>
      <c r="H43" s="206"/>
      <c r="I43" s="206"/>
    </row>
    <row r="44" customFormat="false" ht="14.25" hidden="false" customHeight="false" outlineLevel="0" collapsed="false">
      <c r="A44" s="229" t="s">
        <v>307</v>
      </c>
      <c r="B44" s="200"/>
      <c r="C44" s="201" t="s">
        <v>347</v>
      </c>
      <c r="D44" s="204"/>
      <c r="E44" s="224"/>
      <c r="F44" s="223"/>
      <c r="G44" s="223"/>
      <c r="H44" s="206"/>
      <c r="I44" s="206"/>
    </row>
    <row r="45" customFormat="false" ht="14.25" hidden="false" customHeight="false" outlineLevel="0" collapsed="false">
      <c r="A45" s="234" t="s">
        <v>348</v>
      </c>
      <c r="B45" s="231"/>
      <c r="C45" s="203" t="s">
        <v>349</v>
      </c>
      <c r="D45" s="223" t="n">
        <v>16</v>
      </c>
      <c r="E45" s="224" t="s">
        <v>164</v>
      </c>
      <c r="F45" s="206"/>
      <c r="G45" s="206"/>
      <c r="H45" s="206" t="n">
        <f aca="false">D45*F45</f>
        <v>0</v>
      </c>
      <c r="I45" s="206" t="n">
        <f aca="false">D45*G45</f>
        <v>0</v>
      </c>
    </row>
    <row r="46" customFormat="false" ht="28.5" hidden="false" customHeight="false" outlineLevel="0" collapsed="false">
      <c r="A46" s="234" t="s">
        <v>350</v>
      </c>
      <c r="B46" s="231"/>
      <c r="C46" s="203" t="s">
        <v>351</v>
      </c>
      <c r="D46" s="223" t="n">
        <v>230</v>
      </c>
      <c r="E46" s="224" t="s">
        <v>164</v>
      </c>
      <c r="F46" s="206"/>
      <c r="G46" s="206"/>
      <c r="H46" s="206" t="n">
        <f aca="false">D46*F46</f>
        <v>0</v>
      </c>
      <c r="I46" s="206" t="n">
        <f aca="false">D46*G46</f>
        <v>0</v>
      </c>
    </row>
    <row r="47" customFormat="false" ht="14.25" hidden="false" customHeight="false" outlineLevel="0" collapsed="false">
      <c r="A47" s="234" t="s">
        <v>352</v>
      </c>
      <c r="B47" s="231"/>
      <c r="C47" s="203" t="s">
        <v>353</v>
      </c>
      <c r="D47" s="223" t="n">
        <v>65</v>
      </c>
      <c r="E47" s="224" t="s">
        <v>164</v>
      </c>
      <c r="F47" s="206"/>
      <c r="G47" s="206"/>
      <c r="H47" s="206" t="n">
        <f aca="false">D47*F47</f>
        <v>0</v>
      </c>
      <c r="I47" s="206" t="n">
        <f aca="false">D47*G47</f>
        <v>0</v>
      </c>
    </row>
    <row r="48" customFormat="false" ht="14.25" hidden="false" customHeight="false" outlineLevel="0" collapsed="false">
      <c r="A48" s="234"/>
      <c r="B48" s="231"/>
      <c r="C48" s="203"/>
      <c r="D48" s="223"/>
      <c r="E48" s="224"/>
      <c r="F48" s="216"/>
      <c r="G48" s="223"/>
      <c r="H48" s="206"/>
      <c r="I48" s="206"/>
    </row>
    <row r="49" customFormat="false" ht="15.75" hidden="false" customHeight="false" outlineLevel="0" collapsed="false">
      <c r="A49" s="192" t="s">
        <v>354</v>
      </c>
      <c r="B49" s="231"/>
      <c r="C49" s="203"/>
      <c r="D49" s="223"/>
      <c r="E49" s="224"/>
      <c r="F49" s="232"/>
      <c r="G49" s="223"/>
      <c r="H49" s="206"/>
      <c r="I49" s="206"/>
    </row>
    <row r="50" customFormat="false" ht="28.5" hidden="false" customHeight="false" outlineLevel="0" collapsed="false">
      <c r="A50" s="231"/>
      <c r="B50" s="231"/>
      <c r="C50" s="235" t="s">
        <v>355</v>
      </c>
      <c r="D50" s="223"/>
      <c r="E50" s="224"/>
      <c r="F50" s="232"/>
      <c r="G50" s="206"/>
      <c r="H50" s="206"/>
      <c r="I50" s="206"/>
    </row>
    <row r="51" customFormat="false" ht="14.25" hidden="false" customHeight="false" outlineLevel="0" collapsed="false">
      <c r="A51" s="231" t="s">
        <v>303</v>
      </c>
      <c r="B51" s="236"/>
      <c r="C51" s="237" t="s">
        <v>356</v>
      </c>
      <c r="D51" s="223" t="n">
        <v>7</v>
      </c>
      <c r="E51" s="224" t="s">
        <v>81</v>
      </c>
      <c r="F51" s="232"/>
      <c r="G51" s="216"/>
      <c r="H51" s="206" t="n">
        <f aca="false">D51*F51</f>
        <v>0</v>
      </c>
      <c r="I51" s="206" t="n">
        <f aca="false">D51*G51</f>
        <v>0</v>
      </c>
    </row>
    <row r="52" customFormat="false" ht="14.25" hidden="false" customHeight="false" outlineLevel="0" collapsed="false">
      <c r="A52" s="231" t="s">
        <v>307</v>
      </c>
      <c r="B52" s="236"/>
      <c r="C52" s="238" t="s">
        <v>357</v>
      </c>
      <c r="D52" s="223" t="n">
        <v>6</v>
      </c>
      <c r="E52" s="224" t="s">
        <v>81</v>
      </c>
      <c r="F52" s="232"/>
      <c r="G52" s="223"/>
      <c r="H52" s="206" t="n">
        <f aca="false">D52*F52</f>
        <v>0</v>
      </c>
      <c r="I52" s="206" t="n">
        <f aca="false">D52*G52</f>
        <v>0</v>
      </c>
    </row>
    <row r="53" customFormat="false" ht="14.25" hidden="false" customHeight="false" outlineLevel="0" collapsed="false">
      <c r="A53" s="216"/>
      <c r="B53" s="236"/>
      <c r="C53" s="238"/>
      <c r="D53" s="223"/>
      <c r="E53" s="224"/>
      <c r="F53" s="232"/>
      <c r="G53" s="223"/>
      <c r="H53" s="206"/>
      <c r="I53" s="206"/>
    </row>
    <row r="54" customFormat="false" ht="15" hidden="false" customHeight="false" outlineLevel="0" collapsed="false">
      <c r="A54" s="216"/>
      <c r="B54" s="216"/>
      <c r="C54" s="239" t="s">
        <v>358</v>
      </c>
      <c r="D54" s="223"/>
      <c r="E54" s="224"/>
      <c r="F54" s="232"/>
      <c r="G54" s="232"/>
      <c r="H54" s="206"/>
      <c r="I54" s="206"/>
    </row>
    <row r="55" customFormat="false" ht="14.25" hidden="false" customHeight="false" outlineLevel="0" collapsed="false">
      <c r="A55" s="231"/>
      <c r="B55" s="240" t="s">
        <v>359</v>
      </c>
      <c r="C55" s="216"/>
      <c r="D55" s="223"/>
      <c r="E55" s="241"/>
      <c r="F55" s="232"/>
      <c r="G55" s="232"/>
      <c r="H55" s="206"/>
      <c r="I55" s="206"/>
    </row>
    <row r="56" customFormat="false" ht="14.25" hidden="false" customHeight="false" outlineLevel="0" collapsed="false">
      <c r="A56" s="231" t="s">
        <v>315</v>
      </c>
      <c r="B56" s="231"/>
      <c r="C56" s="203" t="s">
        <v>360</v>
      </c>
      <c r="D56" s="223" t="n">
        <v>1</v>
      </c>
      <c r="E56" s="224" t="s">
        <v>81</v>
      </c>
      <c r="F56" s="206"/>
      <c r="G56" s="206"/>
      <c r="H56" s="206" t="n">
        <f aca="false">D56*F56</f>
        <v>0</v>
      </c>
      <c r="I56" s="206" t="n">
        <f aca="false">D56*G56</f>
        <v>0</v>
      </c>
    </row>
    <row r="57" customFormat="false" ht="28.5" hidden="false" customHeight="false" outlineLevel="0" collapsed="false">
      <c r="A57" s="231" t="s">
        <v>317</v>
      </c>
      <c r="B57" s="231"/>
      <c r="C57" s="203" t="s">
        <v>361</v>
      </c>
      <c r="D57" s="223" t="n">
        <v>1</v>
      </c>
      <c r="E57" s="224" t="s">
        <v>305</v>
      </c>
      <c r="F57" s="206"/>
      <c r="G57" s="206"/>
      <c r="H57" s="206" t="n">
        <f aca="false">D57*F57</f>
        <v>0</v>
      </c>
      <c r="I57" s="206" t="n">
        <f aca="false">D57*G57</f>
        <v>0</v>
      </c>
    </row>
    <row r="58" customFormat="false" ht="28.5" hidden="false" customHeight="false" outlineLevel="0" collapsed="false">
      <c r="A58" s="231" t="s">
        <v>319</v>
      </c>
      <c r="B58" s="231"/>
      <c r="C58" s="203" t="s">
        <v>362</v>
      </c>
      <c r="D58" s="223" t="n">
        <v>1</v>
      </c>
      <c r="E58" s="224" t="s">
        <v>81</v>
      </c>
      <c r="F58" s="206"/>
      <c r="G58" s="206"/>
      <c r="H58" s="206" t="n">
        <f aca="false">D58*F58</f>
        <v>0</v>
      </c>
      <c r="I58" s="206" t="n">
        <f aca="false">D58*G58</f>
        <v>0</v>
      </c>
    </row>
    <row r="59" customFormat="false" ht="14.25" hidden="false" customHeight="false" outlineLevel="0" collapsed="false">
      <c r="A59" s="231"/>
      <c r="B59" s="231"/>
      <c r="C59" s="203"/>
      <c r="D59" s="223"/>
      <c r="E59" s="224"/>
      <c r="F59" s="206"/>
      <c r="G59" s="206"/>
      <c r="H59" s="206"/>
      <c r="I59" s="206"/>
    </row>
    <row r="60" customFormat="false" ht="15.75" hidden="false" customHeight="false" outlineLevel="0" collapsed="false">
      <c r="A60" s="192" t="s">
        <v>363</v>
      </c>
      <c r="B60" s="208"/>
      <c r="C60" s="194"/>
      <c r="D60" s="223"/>
      <c r="E60" s="224"/>
      <c r="F60" s="206"/>
      <c r="G60" s="211"/>
      <c r="H60" s="206"/>
      <c r="I60" s="206"/>
    </row>
    <row r="61" customFormat="false" ht="14.25" hidden="false" customHeight="false" outlineLevel="0" collapsed="false">
      <c r="A61" s="208"/>
      <c r="B61" s="208"/>
      <c r="C61" s="194"/>
      <c r="D61" s="223"/>
      <c r="E61" s="224"/>
      <c r="F61" s="206"/>
      <c r="G61" s="211"/>
      <c r="H61" s="206"/>
      <c r="I61" s="206"/>
    </row>
    <row r="62" customFormat="false" ht="14.25" hidden="false" customHeight="false" outlineLevel="0" collapsed="false">
      <c r="A62" s="231" t="s">
        <v>303</v>
      </c>
      <c r="B62" s="208"/>
      <c r="C62" s="242" t="s">
        <v>364</v>
      </c>
      <c r="D62" s="223" t="n">
        <v>2</v>
      </c>
      <c r="E62" s="224" t="s">
        <v>81</v>
      </c>
      <c r="F62" s="206"/>
      <c r="G62" s="211"/>
      <c r="H62" s="206" t="n">
        <f aca="false">D62*F62</f>
        <v>0</v>
      </c>
      <c r="I62" s="206" t="n">
        <f aca="false">D62*G62</f>
        <v>0</v>
      </c>
    </row>
    <row r="63" customFormat="false" ht="14.25" hidden="false" customHeight="false" outlineLevel="0" collapsed="false">
      <c r="A63" s="231" t="s">
        <v>307</v>
      </c>
      <c r="B63" s="208"/>
      <c r="C63" s="242" t="s">
        <v>365</v>
      </c>
      <c r="D63" s="223" t="n">
        <v>2</v>
      </c>
      <c r="E63" s="224" t="s">
        <v>81</v>
      </c>
      <c r="F63" s="206"/>
      <c r="G63" s="211"/>
      <c r="H63" s="206" t="n">
        <f aca="false">D63*F63</f>
        <v>0</v>
      </c>
      <c r="I63" s="206" t="n">
        <f aca="false">D63*G63</f>
        <v>0</v>
      </c>
      <c r="J63" s="216"/>
      <c r="K63" s="216"/>
    </row>
    <row r="64" customFormat="false" ht="14.25" hidden="false" customHeight="false" outlineLevel="0" collapsed="false">
      <c r="A64" s="231" t="s">
        <v>315</v>
      </c>
      <c r="B64" s="243"/>
      <c r="C64" s="242" t="s">
        <v>366</v>
      </c>
      <c r="D64" s="223" t="n">
        <v>2</v>
      </c>
      <c r="E64" s="224" t="s">
        <v>81</v>
      </c>
      <c r="F64" s="206"/>
      <c r="G64" s="211"/>
      <c r="H64" s="206" t="n">
        <f aca="false">D64*F64</f>
        <v>0</v>
      </c>
      <c r="I64" s="206" t="n">
        <f aca="false">D64*G64</f>
        <v>0</v>
      </c>
      <c r="J64" s="216"/>
      <c r="K64" s="216"/>
    </row>
    <row r="65" customFormat="false" ht="14.25" hidden="false" customHeight="false" outlineLevel="0" collapsed="false">
      <c r="A65" s="231" t="s">
        <v>317</v>
      </c>
      <c r="B65" s="243"/>
      <c r="C65" s="242" t="s">
        <v>367</v>
      </c>
      <c r="D65" s="223" t="n">
        <v>2</v>
      </c>
      <c r="E65" s="224" t="s">
        <v>81</v>
      </c>
      <c r="F65" s="206"/>
      <c r="G65" s="211"/>
      <c r="H65" s="206" t="n">
        <f aca="false">D65*F65</f>
        <v>0</v>
      </c>
      <c r="I65" s="206" t="n">
        <f aca="false">D65*G65</f>
        <v>0</v>
      </c>
      <c r="J65" s="216"/>
      <c r="K65" s="216"/>
    </row>
    <row r="66" customFormat="false" ht="14.25" hidden="false" customHeight="false" outlineLevel="0" collapsed="false">
      <c r="A66" s="231" t="s">
        <v>319</v>
      </c>
      <c r="B66" s="243"/>
      <c r="C66" s="242" t="s">
        <v>368</v>
      </c>
      <c r="D66" s="223" t="n">
        <v>2</v>
      </c>
      <c r="E66" s="224" t="s">
        <v>81</v>
      </c>
      <c r="F66" s="206"/>
      <c r="G66" s="211"/>
      <c r="H66" s="206" t="n">
        <f aca="false">D66*F66</f>
        <v>0</v>
      </c>
      <c r="I66" s="206" t="n">
        <f aca="false">D66*G66</f>
        <v>0</v>
      </c>
      <c r="J66" s="216"/>
      <c r="K66" s="216"/>
    </row>
    <row r="67" customFormat="false" ht="14.25" hidden="false" customHeight="false" outlineLevel="0" collapsed="false">
      <c r="A67" s="231" t="s">
        <v>321</v>
      </c>
      <c r="B67" s="243"/>
      <c r="C67" s="242" t="s">
        <v>369</v>
      </c>
      <c r="D67" s="223" t="n">
        <v>2</v>
      </c>
      <c r="E67" s="224" t="s">
        <v>81</v>
      </c>
      <c r="F67" s="206"/>
      <c r="G67" s="211"/>
      <c r="H67" s="206" t="n">
        <f aca="false">D67*F67</f>
        <v>0</v>
      </c>
      <c r="I67" s="206" t="n">
        <f aca="false">D67*G67</f>
        <v>0</v>
      </c>
      <c r="J67" s="216"/>
      <c r="K67" s="216"/>
    </row>
    <row r="68" customFormat="false" ht="14.25" hidden="false" customHeight="false" outlineLevel="0" collapsed="false">
      <c r="A68" s="231" t="s">
        <v>323</v>
      </c>
      <c r="B68" s="243"/>
      <c r="C68" s="242" t="s">
        <v>370</v>
      </c>
      <c r="D68" s="223" t="n">
        <v>2</v>
      </c>
      <c r="E68" s="224" t="s">
        <v>81</v>
      </c>
      <c r="F68" s="206"/>
      <c r="G68" s="211"/>
      <c r="H68" s="206" t="n">
        <f aca="false">D68*F68</f>
        <v>0</v>
      </c>
      <c r="I68" s="206" t="n">
        <f aca="false">D68*G68</f>
        <v>0</v>
      </c>
      <c r="J68" s="216"/>
      <c r="K68" s="216"/>
    </row>
    <row r="69" customFormat="false" ht="14.25" hidden="false" customHeight="false" outlineLevel="0" collapsed="false">
      <c r="A69" s="231" t="s">
        <v>371</v>
      </c>
      <c r="B69" s="243"/>
      <c r="C69" s="242" t="s">
        <v>372</v>
      </c>
      <c r="D69" s="223" t="n">
        <v>2</v>
      </c>
      <c r="E69" s="224" t="s">
        <v>81</v>
      </c>
      <c r="F69" s="206"/>
      <c r="G69" s="211"/>
      <c r="H69" s="206" t="n">
        <f aca="false">D69*F69</f>
        <v>0</v>
      </c>
      <c r="I69" s="206" t="n">
        <f aca="false">D69*G69</f>
        <v>0</v>
      </c>
      <c r="J69" s="216"/>
      <c r="K69" s="216"/>
    </row>
    <row r="70" customFormat="false" ht="14.25" hidden="false" customHeight="false" outlineLevel="0" collapsed="false">
      <c r="A70" s="231" t="s">
        <v>373</v>
      </c>
      <c r="B70" s="243"/>
      <c r="C70" s="242" t="s">
        <v>374</v>
      </c>
      <c r="D70" s="223" t="n">
        <v>2</v>
      </c>
      <c r="E70" s="224" t="s">
        <v>81</v>
      </c>
      <c r="F70" s="206"/>
      <c r="G70" s="211"/>
      <c r="H70" s="206" t="n">
        <f aca="false">D70*F70</f>
        <v>0</v>
      </c>
      <c r="I70" s="206" t="n">
        <f aca="false">D70*G70</f>
        <v>0</v>
      </c>
      <c r="J70" s="216"/>
      <c r="K70" s="216"/>
    </row>
    <row r="71" customFormat="false" ht="28.5" hidden="false" customHeight="false" outlineLevel="0" collapsed="false">
      <c r="A71" s="231" t="s">
        <v>375</v>
      </c>
      <c r="B71" s="243"/>
      <c r="C71" s="242" t="s">
        <v>376</v>
      </c>
      <c r="D71" s="223" t="n">
        <v>2</v>
      </c>
      <c r="E71" s="224" t="s">
        <v>81</v>
      </c>
      <c r="F71" s="206"/>
      <c r="G71" s="211"/>
      <c r="H71" s="206" t="n">
        <f aca="false">D71*F71</f>
        <v>0</v>
      </c>
      <c r="I71" s="206" t="n">
        <f aca="false">D71*G71</f>
        <v>0</v>
      </c>
      <c r="J71" s="216"/>
      <c r="K71" s="216"/>
    </row>
    <row r="72" customFormat="false" ht="14.25" hidden="false" customHeight="false" outlineLevel="0" collapsed="false">
      <c r="A72" s="200"/>
      <c r="B72" s="243"/>
      <c r="C72" s="194"/>
      <c r="D72" s="223"/>
      <c r="E72" s="204"/>
      <c r="F72" s="206"/>
      <c r="G72" s="244"/>
      <c r="H72" s="206"/>
      <c r="I72" s="206"/>
      <c r="J72" s="216"/>
      <c r="K72" s="216"/>
    </row>
    <row r="73" customFormat="false" ht="15.75" hidden="false" customHeight="false" outlineLevel="0" collapsed="false">
      <c r="A73" s="192" t="s">
        <v>377</v>
      </c>
      <c r="B73" s="192"/>
      <c r="C73" s="193"/>
      <c r="D73" s="223"/>
      <c r="E73" s="224"/>
      <c r="F73" s="233"/>
      <c r="G73" s="223"/>
      <c r="H73" s="206"/>
      <c r="I73" s="206"/>
      <c r="J73" s="216"/>
      <c r="K73" s="216"/>
    </row>
    <row r="74" customFormat="false" ht="28.5" hidden="false" customHeight="false" outlineLevel="0" collapsed="false">
      <c r="A74" s="200" t="s">
        <v>303</v>
      </c>
      <c r="B74" s="200"/>
      <c r="C74" s="203" t="s">
        <v>378</v>
      </c>
      <c r="D74" s="223" t="n">
        <v>1</v>
      </c>
      <c r="E74" s="224" t="s">
        <v>305</v>
      </c>
      <c r="F74" s="233"/>
      <c r="G74" s="223"/>
      <c r="H74" s="206" t="n">
        <f aca="false">D74*F74</f>
        <v>0</v>
      </c>
      <c r="I74" s="206" t="n">
        <f aca="false">D74*G74</f>
        <v>0</v>
      </c>
      <c r="J74" s="216"/>
      <c r="K74" s="216"/>
    </row>
    <row r="75" customFormat="false" ht="28.5" hidden="false" customHeight="false" outlineLevel="0" collapsed="false">
      <c r="A75" s="200" t="s">
        <v>307</v>
      </c>
      <c r="B75" s="200"/>
      <c r="C75" s="203" t="s">
        <v>379</v>
      </c>
      <c r="D75" s="223" t="n">
        <v>4</v>
      </c>
      <c r="E75" s="224" t="s">
        <v>305</v>
      </c>
      <c r="F75" s="233"/>
      <c r="G75" s="223"/>
      <c r="H75" s="206" t="n">
        <f aca="false">D75*F75</f>
        <v>0</v>
      </c>
      <c r="I75" s="206" t="n">
        <f aca="false">D75*G75</f>
        <v>0</v>
      </c>
      <c r="J75" s="216"/>
      <c r="K75" s="216"/>
    </row>
    <row r="76" customFormat="false" ht="14.25" hidden="false" customHeight="false" outlineLevel="0" collapsed="false">
      <c r="A76" s="200" t="s">
        <v>315</v>
      </c>
      <c r="B76" s="245"/>
      <c r="C76" s="246" t="s">
        <v>380</v>
      </c>
      <c r="D76" s="223" t="n">
        <v>1</v>
      </c>
      <c r="E76" s="224" t="s">
        <v>305</v>
      </c>
      <c r="F76" s="247"/>
      <c r="G76" s="247"/>
      <c r="H76" s="206" t="n">
        <f aca="false">D76*F76</f>
        <v>0</v>
      </c>
      <c r="I76" s="206" t="n">
        <f aca="false">D76*G76</f>
        <v>0</v>
      </c>
      <c r="J76" s="248"/>
      <c r="K76" s="248"/>
    </row>
    <row r="77" customFormat="false" ht="15" hidden="false" customHeight="false" outlineLevel="0" collapsed="false">
      <c r="A77" s="208"/>
      <c r="B77" s="208"/>
      <c r="C77" s="209"/>
      <c r="D77" s="194"/>
      <c r="E77" s="210"/>
      <c r="F77" s="211"/>
      <c r="G77" s="211"/>
      <c r="H77" s="206"/>
      <c r="I77" s="206"/>
      <c r="J77" s="216"/>
      <c r="K77" s="249"/>
    </row>
    <row r="78" customFormat="false" ht="15.75" hidden="false" customHeight="false" outlineLevel="0" collapsed="false">
      <c r="A78" s="250"/>
      <c r="B78" s="251"/>
      <c r="C78" s="252" t="s">
        <v>381</v>
      </c>
      <c r="D78" s="253"/>
      <c r="E78" s="254"/>
      <c r="F78" s="255"/>
      <c r="G78" s="256"/>
      <c r="H78" s="257" t="n">
        <f aca="false">SUM(H4:H77)</f>
        <v>0</v>
      </c>
      <c r="I78" s="258" t="n">
        <f aca="false">SUM(I4:I77)</f>
        <v>0</v>
      </c>
    </row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4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pageBreakPreview" topLeftCell="A1" colorId="64" zoomScale="118" zoomScaleNormal="87" zoomScalePageLayoutView="118" workbookViewId="0">
      <selection pane="topLeft" activeCell="H2" activeCellId="0" sqref="H2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14"/>
    <col collapsed="false" customWidth="true" hidden="false" outlineLevel="0" max="3" min="3" style="0" width="44.14"/>
    <col collapsed="false" customWidth="true" hidden="false" outlineLevel="0" max="4" min="4" style="0" width="10.58"/>
    <col collapsed="false" customWidth="true" hidden="false" outlineLevel="0" max="5" min="5" style="0" width="9.42"/>
    <col collapsed="false" customWidth="true" hidden="false" outlineLevel="0" max="6" min="6" style="0" width="8.14"/>
    <col collapsed="false" customWidth="true" hidden="false" outlineLevel="0" max="7" min="7" style="0" width="11.86"/>
    <col collapsed="false" customWidth="true" hidden="false" outlineLevel="0" max="8" min="8" style="0" width="8.86"/>
    <col collapsed="false" customWidth="true" hidden="false" outlineLevel="0" max="9" min="9" style="0" width="13.7"/>
    <col collapsed="false" customWidth="true" hidden="false" outlineLevel="0" max="10" min="10" style="0" width="13.57"/>
    <col collapsed="false" customWidth="true" hidden="false" outlineLevel="0" max="1025" min="11" style="0" width="8.67"/>
  </cols>
  <sheetData>
    <row r="1" customFormat="false" ht="42.75" hidden="false" customHeight="false" outlineLevel="0" collapsed="false">
      <c r="A1" s="144" t="s">
        <v>39</v>
      </c>
      <c r="B1" s="18" t="s">
        <v>40</v>
      </c>
      <c r="C1" s="18" t="s">
        <v>41</v>
      </c>
      <c r="D1" s="19" t="s">
        <v>42</v>
      </c>
      <c r="E1" s="18" t="s">
        <v>43</v>
      </c>
      <c r="F1" s="18" t="s">
        <v>244</v>
      </c>
      <c r="G1" s="19" t="s">
        <v>44</v>
      </c>
      <c r="H1" s="19" t="s">
        <v>45</v>
      </c>
      <c r="I1" s="19" t="s">
        <v>46</v>
      </c>
      <c r="J1" s="19" t="s">
        <v>47</v>
      </c>
    </row>
    <row r="2" customFormat="false" ht="108" hidden="false" customHeight="false" outlineLevel="0" collapsed="false">
      <c r="A2" s="96" t="n">
        <v>1</v>
      </c>
      <c r="B2" s="96" t="s">
        <v>382</v>
      </c>
      <c r="C2" s="96" t="s">
        <v>383</v>
      </c>
      <c r="D2" s="96" t="n">
        <v>3</v>
      </c>
      <c r="E2" s="96" t="s">
        <v>81</v>
      </c>
      <c r="F2" s="96" t="n">
        <v>8</v>
      </c>
      <c r="G2" s="96"/>
      <c r="H2" s="96"/>
      <c r="I2" s="162" t="n">
        <f aca="false">D2*G2</f>
        <v>0</v>
      </c>
      <c r="J2" s="162" t="n">
        <f aca="false">H2*D2</f>
        <v>0</v>
      </c>
    </row>
    <row r="3" customFormat="false" ht="94.5" hidden="false" customHeight="false" outlineLevel="0" collapsed="false">
      <c r="A3" s="96" t="n">
        <v>2</v>
      </c>
      <c r="B3" s="96" t="s">
        <v>384</v>
      </c>
      <c r="C3" s="96" t="s">
        <v>385</v>
      </c>
      <c r="D3" s="96" t="n">
        <v>1</v>
      </c>
      <c r="E3" s="96" t="s">
        <v>81</v>
      </c>
      <c r="F3" s="96" t="n">
        <v>4.5</v>
      </c>
      <c r="G3" s="96"/>
      <c r="H3" s="96"/>
      <c r="I3" s="162" t="n">
        <f aca="false">D3*G3</f>
        <v>0</v>
      </c>
      <c r="J3" s="162" t="n">
        <f aca="false">H3*D3</f>
        <v>0</v>
      </c>
    </row>
    <row r="4" customFormat="false" ht="108" hidden="false" customHeight="false" outlineLevel="0" collapsed="false">
      <c r="A4" s="96" t="n">
        <v>3</v>
      </c>
      <c r="B4" s="96" t="s">
        <v>384</v>
      </c>
      <c r="C4" s="96" t="s">
        <v>386</v>
      </c>
      <c r="D4" s="96" t="n">
        <v>1</v>
      </c>
      <c r="E4" s="96" t="s">
        <v>81</v>
      </c>
      <c r="F4" s="96" t="n">
        <v>4.5</v>
      </c>
      <c r="G4" s="96"/>
      <c r="H4" s="96"/>
      <c r="I4" s="162" t="n">
        <f aca="false">D4*G4</f>
        <v>0</v>
      </c>
      <c r="J4" s="162" t="n">
        <f aca="false">H4*D4</f>
        <v>0</v>
      </c>
    </row>
    <row r="5" customFormat="false" ht="16.5" hidden="false" customHeight="false" outlineLevel="0" collapsed="false">
      <c r="A5" s="96"/>
      <c r="B5" s="96"/>
      <c r="C5" s="96"/>
      <c r="D5" s="96"/>
      <c r="E5" s="96"/>
      <c r="F5" s="96"/>
      <c r="G5" s="96"/>
      <c r="H5" s="96"/>
      <c r="I5" s="162"/>
      <c r="J5" s="162"/>
    </row>
    <row r="6" customFormat="false" ht="67.5" hidden="false" customHeight="false" outlineLevel="0" collapsed="false">
      <c r="A6" s="96" t="n">
        <v>1</v>
      </c>
      <c r="B6" s="96" t="s">
        <v>387</v>
      </c>
      <c r="C6" s="96" t="s">
        <v>388</v>
      </c>
      <c r="D6" s="96" t="n">
        <v>65</v>
      </c>
      <c r="E6" s="96" t="s">
        <v>164</v>
      </c>
      <c r="F6" s="96" t="n">
        <v>0.1</v>
      </c>
      <c r="G6" s="96"/>
      <c r="H6" s="96"/>
      <c r="I6" s="162" t="n">
        <f aca="false">D6*G6</f>
        <v>0</v>
      </c>
      <c r="J6" s="162" t="n">
        <f aca="false">H6*D6</f>
        <v>0</v>
      </c>
    </row>
    <row r="7" customFormat="false" ht="67.5" hidden="false" customHeight="false" outlineLevel="0" collapsed="false">
      <c r="A7" s="96" t="n">
        <v>2</v>
      </c>
      <c r="B7" s="96" t="s">
        <v>389</v>
      </c>
      <c r="C7" s="96" t="s">
        <v>390</v>
      </c>
      <c r="D7" s="96" t="n">
        <v>65</v>
      </c>
      <c r="E7" s="96" t="s">
        <v>164</v>
      </c>
      <c r="F7" s="96" t="n">
        <v>0.08</v>
      </c>
      <c r="G7" s="96"/>
      <c r="H7" s="96"/>
      <c r="I7" s="162" t="n">
        <f aca="false">D7*G7</f>
        <v>0</v>
      </c>
      <c r="J7" s="162" t="n">
        <f aca="false">H7*D7</f>
        <v>0</v>
      </c>
    </row>
    <row r="8" customFormat="false" ht="40.5" hidden="false" customHeight="false" outlineLevel="0" collapsed="false">
      <c r="A8" s="96" t="n">
        <v>3</v>
      </c>
      <c r="B8" s="96" t="s">
        <v>391</v>
      </c>
      <c r="C8" s="96" t="s">
        <v>392</v>
      </c>
      <c r="D8" s="96" t="n">
        <v>1</v>
      </c>
      <c r="E8" s="96" t="s">
        <v>81</v>
      </c>
      <c r="F8" s="96" t="n">
        <v>0</v>
      </c>
      <c r="G8" s="96"/>
      <c r="H8" s="96"/>
      <c r="I8" s="162" t="n">
        <f aca="false">D8*G8</f>
        <v>0</v>
      </c>
      <c r="J8" s="162" t="n">
        <f aca="false">H8*D8</f>
        <v>0</v>
      </c>
    </row>
    <row r="9" customFormat="false" ht="27" hidden="false" customHeight="false" outlineLevel="0" collapsed="false">
      <c r="A9" s="96" t="n">
        <v>4</v>
      </c>
      <c r="B9" s="96" t="s">
        <v>393</v>
      </c>
      <c r="C9" s="96" t="s">
        <v>394</v>
      </c>
      <c r="D9" s="96" t="n">
        <v>1</v>
      </c>
      <c r="E9" s="96" t="s">
        <v>81</v>
      </c>
      <c r="F9" s="96" t="n">
        <v>0.14</v>
      </c>
      <c r="G9" s="96"/>
      <c r="H9" s="96"/>
      <c r="I9" s="162" t="n">
        <f aca="false">D9*G9</f>
        <v>0</v>
      </c>
      <c r="J9" s="162" t="n">
        <f aca="false">H9*D9</f>
        <v>0</v>
      </c>
    </row>
    <row r="10" customFormat="false" ht="67.5" hidden="false" customHeight="false" outlineLevel="0" collapsed="false">
      <c r="A10" s="96" t="n">
        <v>5</v>
      </c>
      <c r="B10" s="96" t="s">
        <v>395</v>
      </c>
      <c r="C10" s="96" t="s">
        <v>396</v>
      </c>
      <c r="D10" s="96" t="n">
        <v>5</v>
      </c>
      <c r="E10" s="96" t="s">
        <v>164</v>
      </c>
      <c r="F10" s="96" t="n">
        <v>0.1</v>
      </c>
      <c r="G10" s="96"/>
      <c r="H10" s="96"/>
      <c r="I10" s="162" t="n">
        <f aca="false">D10*G10</f>
        <v>0</v>
      </c>
      <c r="J10" s="162" t="n">
        <f aca="false">H10*D10</f>
        <v>0</v>
      </c>
    </row>
    <row r="11" customFormat="false" ht="16.5" hidden="false" customHeight="false" outlineLevel="0" collapsed="false">
      <c r="A11" s="96"/>
      <c r="B11" s="96"/>
      <c r="C11" s="96"/>
      <c r="D11" s="96"/>
      <c r="E11" s="96"/>
      <c r="F11" s="96"/>
      <c r="G11" s="96"/>
      <c r="H11" s="96"/>
      <c r="I11" s="162"/>
      <c r="J11" s="162"/>
    </row>
    <row r="12" customFormat="false" ht="67.5" hidden="false" customHeight="false" outlineLevel="0" collapsed="false">
      <c r="A12" s="96" t="n">
        <v>1</v>
      </c>
      <c r="B12" s="96" t="s">
        <v>397</v>
      </c>
      <c r="C12" s="96" t="s">
        <v>398</v>
      </c>
      <c r="D12" s="96" t="n">
        <v>1</v>
      </c>
      <c r="E12" s="96" t="s">
        <v>81</v>
      </c>
      <c r="F12" s="96" t="n">
        <v>0.5</v>
      </c>
      <c r="G12" s="96"/>
      <c r="H12" s="96"/>
      <c r="I12" s="96" t="n">
        <f aca="false">ROUND(G12*D12,0)</f>
        <v>0</v>
      </c>
      <c r="J12" s="96" t="n">
        <f aca="false">ROUND(H12*D12,0)</f>
        <v>0</v>
      </c>
    </row>
    <row r="13" customFormat="false" ht="67.5" hidden="false" customHeight="false" outlineLevel="0" collapsed="false">
      <c r="A13" s="96" t="n">
        <v>2</v>
      </c>
      <c r="B13" s="96" t="s">
        <v>399</v>
      </c>
      <c r="C13" s="96" t="s">
        <v>400</v>
      </c>
      <c r="D13" s="96" t="n">
        <v>2</v>
      </c>
      <c r="E13" s="96" t="s">
        <v>81</v>
      </c>
      <c r="F13" s="96" t="n">
        <v>0.67</v>
      </c>
      <c r="G13" s="96"/>
      <c r="H13" s="96"/>
      <c r="I13" s="96" t="n">
        <f aca="false">ROUND(G13*D13,0)</f>
        <v>0</v>
      </c>
      <c r="J13" s="96" t="n">
        <f aca="false">ROUND(H13*D13,0)</f>
        <v>0</v>
      </c>
    </row>
    <row r="14" customFormat="false" ht="67.5" hidden="false" customHeight="false" outlineLevel="0" collapsed="false">
      <c r="A14" s="96" t="n">
        <v>3</v>
      </c>
      <c r="B14" s="96" t="s">
        <v>401</v>
      </c>
      <c r="C14" s="96" t="s">
        <v>402</v>
      </c>
      <c r="D14" s="96" t="n">
        <v>2</v>
      </c>
      <c r="E14" s="96" t="s">
        <v>81</v>
      </c>
      <c r="F14" s="96" t="n">
        <v>0.67</v>
      </c>
      <c r="G14" s="96"/>
      <c r="H14" s="96"/>
      <c r="I14" s="96" t="n">
        <f aca="false">ROUND(G14*D14,0)</f>
        <v>0</v>
      </c>
      <c r="J14" s="96" t="n">
        <f aca="false">ROUND(H14*D14,0)</f>
        <v>0</v>
      </c>
    </row>
    <row r="15" customFormat="false" ht="67.5" hidden="false" customHeight="false" outlineLevel="0" collapsed="false">
      <c r="A15" s="96" t="n">
        <v>4</v>
      </c>
      <c r="B15" s="96" t="s">
        <v>403</v>
      </c>
      <c r="C15" s="96" t="s">
        <v>404</v>
      </c>
      <c r="D15" s="96" t="n">
        <v>3</v>
      </c>
      <c r="E15" s="96" t="s">
        <v>81</v>
      </c>
      <c r="F15" s="96" t="n">
        <v>0.43</v>
      </c>
      <c r="G15" s="96"/>
      <c r="H15" s="96"/>
      <c r="I15" s="96" t="n">
        <f aca="false">ROUND(G15*D15,0)</f>
        <v>0</v>
      </c>
      <c r="J15" s="96" t="n">
        <f aca="false">ROUND(H15*D15,0)</f>
        <v>0</v>
      </c>
    </row>
    <row r="16" customFormat="false" ht="67.5" hidden="false" customHeight="false" outlineLevel="0" collapsed="false">
      <c r="A16" s="96" t="n">
        <v>5</v>
      </c>
      <c r="B16" s="96" t="s">
        <v>405</v>
      </c>
      <c r="C16" s="96" t="s">
        <v>406</v>
      </c>
      <c r="D16" s="96" t="n">
        <v>2</v>
      </c>
      <c r="E16" s="96" t="s">
        <v>81</v>
      </c>
      <c r="F16" s="96" t="n">
        <v>0.43</v>
      </c>
      <c r="G16" s="96"/>
      <c r="H16" s="96"/>
      <c r="I16" s="96" t="n">
        <f aca="false">ROUND(G16*D16,0)</f>
        <v>0</v>
      </c>
      <c r="J16" s="96" t="n">
        <f aca="false">ROUND(H16*D16,0)</f>
        <v>0</v>
      </c>
    </row>
    <row r="17" customFormat="false" ht="67.5" hidden="false" customHeight="false" outlineLevel="0" collapsed="false">
      <c r="A17" s="96" t="n">
        <v>6</v>
      </c>
      <c r="B17" s="96" t="s">
        <v>407</v>
      </c>
      <c r="C17" s="96" t="s">
        <v>408</v>
      </c>
      <c r="D17" s="96" t="n">
        <v>3</v>
      </c>
      <c r="E17" s="96" t="s">
        <v>81</v>
      </c>
      <c r="F17" s="96" t="n">
        <v>0.28</v>
      </c>
      <c r="G17" s="96"/>
      <c r="H17" s="96"/>
      <c r="I17" s="96" t="n">
        <f aca="false">ROUND(G17*D17,0)</f>
        <v>0</v>
      </c>
      <c r="J17" s="96" t="n">
        <f aca="false">ROUND(H17*D17,0)</f>
        <v>0</v>
      </c>
    </row>
    <row r="18" customFormat="false" ht="67.5" hidden="false" customHeight="false" outlineLevel="0" collapsed="false">
      <c r="A18" s="96" t="n">
        <v>7</v>
      </c>
      <c r="B18" s="96" t="s">
        <v>409</v>
      </c>
      <c r="C18" s="96" t="s">
        <v>410</v>
      </c>
      <c r="D18" s="96" t="n">
        <v>2</v>
      </c>
      <c r="E18" s="96" t="s">
        <v>81</v>
      </c>
      <c r="F18" s="96" t="n">
        <v>0.21</v>
      </c>
      <c r="G18" s="96"/>
      <c r="H18" s="96"/>
      <c r="I18" s="96" t="n">
        <f aca="false">ROUND(G18*D18,0)</f>
        <v>0</v>
      </c>
      <c r="J18" s="96" t="n">
        <f aca="false">ROUND(H18*D18,0)</f>
        <v>0</v>
      </c>
    </row>
    <row r="19" customFormat="false" ht="67.5" hidden="false" customHeight="false" outlineLevel="0" collapsed="false">
      <c r="A19" s="96" t="n">
        <v>8</v>
      </c>
      <c r="B19" s="96" t="s">
        <v>411</v>
      </c>
      <c r="C19" s="96" t="s">
        <v>412</v>
      </c>
      <c r="D19" s="96" t="n">
        <v>16</v>
      </c>
      <c r="E19" s="96" t="s">
        <v>81</v>
      </c>
      <c r="F19" s="96" t="n">
        <v>0.21</v>
      </c>
      <c r="G19" s="96"/>
      <c r="H19" s="96"/>
      <c r="I19" s="96" t="n">
        <f aca="false">ROUND(G19*D19,0)</f>
        <v>0</v>
      </c>
      <c r="J19" s="96" t="n">
        <f aca="false">ROUND(H19*D19,0)</f>
        <v>0</v>
      </c>
    </row>
    <row r="20" customFormat="false" ht="67.5" hidden="false" customHeight="false" outlineLevel="0" collapsed="false">
      <c r="A20" s="96" t="n">
        <v>9</v>
      </c>
      <c r="B20" s="96" t="s">
        <v>413</v>
      </c>
      <c r="C20" s="96" t="s">
        <v>414</v>
      </c>
      <c r="D20" s="96" t="n">
        <v>6</v>
      </c>
      <c r="E20" s="96" t="s">
        <v>81</v>
      </c>
      <c r="F20" s="96" t="n">
        <v>0.28</v>
      </c>
      <c r="G20" s="96"/>
      <c r="H20" s="96"/>
      <c r="I20" s="96" t="n">
        <f aca="false">ROUND(G20*D20,0)</f>
        <v>0</v>
      </c>
      <c r="J20" s="96" t="n">
        <f aca="false">ROUND(H20*D20,0)</f>
        <v>0</v>
      </c>
    </row>
    <row r="21" customFormat="false" ht="67.5" hidden="false" customHeight="false" outlineLevel="0" collapsed="false">
      <c r="A21" s="96" t="n">
        <v>10</v>
      </c>
      <c r="B21" s="96" t="s">
        <v>415</v>
      </c>
      <c r="C21" s="96" t="s">
        <v>416</v>
      </c>
      <c r="D21" s="96" t="n">
        <v>4</v>
      </c>
      <c r="E21" s="96" t="s">
        <v>81</v>
      </c>
      <c r="F21" s="96" t="n">
        <v>0.28</v>
      </c>
      <c r="G21" s="96"/>
      <c r="H21" s="96"/>
      <c r="I21" s="96" t="n">
        <f aca="false">ROUND(G21*D21,0)</f>
        <v>0</v>
      </c>
      <c r="J21" s="96" t="n">
        <f aca="false">ROUND(H21*D21,0)</f>
        <v>0</v>
      </c>
    </row>
    <row r="22" customFormat="false" ht="67.5" hidden="false" customHeight="false" outlineLevel="0" collapsed="false">
      <c r="A22" s="96" t="n">
        <v>11</v>
      </c>
      <c r="B22" s="96" t="s">
        <v>417</v>
      </c>
      <c r="C22" s="96" t="s">
        <v>418</v>
      </c>
      <c r="D22" s="96" t="n">
        <v>4</v>
      </c>
      <c r="E22" s="96" t="s">
        <v>81</v>
      </c>
      <c r="F22" s="96" t="n">
        <v>0.43</v>
      </c>
      <c r="G22" s="96"/>
      <c r="H22" s="96"/>
      <c r="I22" s="96" t="n">
        <f aca="false">ROUND(G22*D22,0)</f>
        <v>0</v>
      </c>
      <c r="J22" s="96" t="n">
        <f aca="false">ROUND(H22*D22,0)</f>
        <v>0</v>
      </c>
    </row>
    <row r="23" customFormat="false" ht="67.5" hidden="false" customHeight="false" outlineLevel="0" collapsed="false">
      <c r="A23" s="96" t="n">
        <v>12</v>
      </c>
      <c r="B23" s="96" t="s">
        <v>419</v>
      </c>
      <c r="C23" s="96" t="s">
        <v>420</v>
      </c>
      <c r="D23" s="96" t="n">
        <v>8</v>
      </c>
      <c r="E23" s="96" t="s">
        <v>81</v>
      </c>
      <c r="F23" s="96" t="n">
        <v>0.43</v>
      </c>
      <c r="G23" s="96"/>
      <c r="H23" s="96"/>
      <c r="I23" s="96" t="n">
        <f aca="false">ROUND(G23*D23,0)</f>
        <v>0</v>
      </c>
      <c r="J23" s="96" t="n">
        <f aca="false">ROUND(H23*D23,0)</f>
        <v>0</v>
      </c>
    </row>
    <row r="24" customFormat="false" ht="81" hidden="false" customHeight="false" outlineLevel="0" collapsed="false">
      <c r="A24" s="96" t="n">
        <v>13</v>
      </c>
      <c r="B24" s="96" t="s">
        <v>421</v>
      </c>
      <c r="C24" s="96" t="s">
        <v>422</v>
      </c>
      <c r="D24" s="96" t="n">
        <v>20</v>
      </c>
      <c r="E24" s="96" t="s">
        <v>164</v>
      </c>
      <c r="F24" s="96" t="n">
        <v>0.77</v>
      </c>
      <c r="G24" s="96"/>
      <c r="H24" s="96"/>
      <c r="I24" s="96" t="n">
        <f aca="false">ROUND(G24*D24,0)</f>
        <v>0</v>
      </c>
      <c r="J24" s="96" t="n">
        <f aca="false">ROUND(H24*D24,0)</f>
        <v>0</v>
      </c>
    </row>
    <row r="25" customFormat="false" ht="81" hidden="false" customHeight="false" outlineLevel="0" collapsed="false">
      <c r="A25" s="96" t="n">
        <v>14</v>
      </c>
      <c r="B25" s="96" t="s">
        <v>423</v>
      </c>
      <c r="C25" s="96" t="s">
        <v>424</v>
      </c>
      <c r="D25" s="96" t="n">
        <v>10</v>
      </c>
      <c r="E25" s="96" t="s">
        <v>164</v>
      </c>
      <c r="F25" s="96" t="n">
        <v>0.47</v>
      </c>
      <c r="G25" s="96"/>
      <c r="H25" s="96"/>
      <c r="I25" s="96" t="n">
        <f aca="false">ROUND(G25*D25,0)</f>
        <v>0</v>
      </c>
      <c r="J25" s="96" t="n">
        <f aca="false">ROUND(H25*D25,0)</f>
        <v>0</v>
      </c>
    </row>
    <row r="26" customFormat="false" ht="81" hidden="false" customHeight="false" outlineLevel="0" collapsed="false">
      <c r="A26" s="96" t="n">
        <v>15</v>
      </c>
      <c r="B26" s="96" t="s">
        <v>425</v>
      </c>
      <c r="C26" s="96" t="s">
        <v>426</v>
      </c>
      <c r="D26" s="96" t="n">
        <v>15</v>
      </c>
      <c r="E26" s="96" t="s">
        <v>164</v>
      </c>
      <c r="F26" s="96" t="n">
        <v>0.37</v>
      </c>
      <c r="G26" s="96"/>
      <c r="H26" s="96"/>
      <c r="I26" s="96" t="n">
        <f aca="false">ROUND(G26*D26,0)</f>
        <v>0</v>
      </c>
      <c r="J26" s="96" t="n">
        <f aca="false">ROUND(H26*D26,0)</f>
        <v>0</v>
      </c>
    </row>
    <row r="27" customFormat="false" ht="135" hidden="false" customHeight="false" outlineLevel="0" collapsed="false">
      <c r="A27" s="96" t="n">
        <v>16</v>
      </c>
      <c r="B27" s="96" t="s">
        <v>427</v>
      </c>
      <c r="C27" s="96" t="s">
        <v>428</v>
      </c>
      <c r="D27" s="96" t="n">
        <v>160</v>
      </c>
      <c r="E27" s="96" t="s">
        <v>164</v>
      </c>
      <c r="F27" s="96" t="n">
        <v>0.1</v>
      </c>
      <c r="G27" s="96"/>
      <c r="H27" s="96"/>
      <c r="I27" s="96" t="n">
        <f aca="false">ROUND(G27*D27,0)</f>
        <v>0</v>
      </c>
      <c r="J27" s="96" t="n">
        <f aca="false">ROUND(H27*D27,0)</f>
        <v>0</v>
      </c>
    </row>
    <row r="28" customFormat="false" ht="135" hidden="false" customHeight="false" outlineLevel="0" collapsed="false">
      <c r="A28" s="96" t="n">
        <v>17</v>
      </c>
      <c r="B28" s="96" t="s">
        <v>429</v>
      </c>
      <c r="C28" s="96" t="s">
        <v>430</v>
      </c>
      <c r="D28" s="96" t="n">
        <v>15</v>
      </c>
      <c r="E28" s="96" t="s">
        <v>164</v>
      </c>
      <c r="F28" s="96" t="n">
        <v>0.11</v>
      </c>
      <c r="G28" s="96"/>
      <c r="H28" s="96"/>
      <c r="I28" s="96" t="n">
        <f aca="false">ROUND(G28*D28,0)</f>
        <v>0</v>
      </c>
      <c r="J28" s="96" t="n">
        <f aca="false">ROUND(H28*D28,0)</f>
        <v>0</v>
      </c>
    </row>
    <row r="29" customFormat="false" ht="94.5" hidden="false" customHeight="false" outlineLevel="0" collapsed="false">
      <c r="A29" s="96" t="n">
        <v>18</v>
      </c>
      <c r="B29" s="96" t="s">
        <v>431</v>
      </c>
      <c r="C29" s="96" t="s">
        <v>432</v>
      </c>
      <c r="D29" s="96" t="n">
        <v>2</v>
      </c>
      <c r="E29" s="96" t="s">
        <v>81</v>
      </c>
      <c r="F29" s="96" t="n">
        <v>1.52</v>
      </c>
      <c r="G29" s="96"/>
      <c r="H29" s="96"/>
      <c r="I29" s="96" t="n">
        <f aca="false">ROUND(G29*D29,0)</f>
        <v>0</v>
      </c>
      <c r="J29" s="96" t="n">
        <f aca="false">ROUND(H29*D29,0)</f>
        <v>0</v>
      </c>
    </row>
    <row r="30" customFormat="false" ht="94.5" hidden="false" customHeight="false" outlineLevel="0" collapsed="false">
      <c r="A30" s="96" t="n">
        <v>19</v>
      </c>
      <c r="B30" s="96" t="s">
        <v>433</v>
      </c>
      <c r="C30" s="96" t="s">
        <v>434</v>
      </c>
      <c r="D30" s="96" t="n">
        <v>1</v>
      </c>
      <c r="E30" s="96" t="s">
        <v>81</v>
      </c>
      <c r="F30" s="96" t="n">
        <v>1.52</v>
      </c>
      <c r="G30" s="96"/>
      <c r="H30" s="96"/>
      <c r="I30" s="96" t="n">
        <f aca="false">ROUND(G30*D30,0)</f>
        <v>0</v>
      </c>
      <c r="J30" s="96" t="n">
        <f aca="false">ROUND(H30*D30,0)</f>
        <v>0</v>
      </c>
    </row>
    <row r="31" customFormat="false" ht="13.5" hidden="false" customHeight="false" outlineLevel="0" collapsed="false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customFormat="false" ht="41.25" hidden="false" customHeight="true" outlineLevel="0" collapsed="false">
      <c r="A32" s="259" t="n">
        <v>1</v>
      </c>
      <c r="B32" s="260" t="s">
        <v>435</v>
      </c>
      <c r="C32" s="259" t="s">
        <v>436</v>
      </c>
      <c r="D32" s="260" t="n">
        <v>2</v>
      </c>
      <c r="E32" s="259" t="s">
        <v>81</v>
      </c>
      <c r="F32" s="259" t="n">
        <v>0.67</v>
      </c>
      <c r="G32" s="259"/>
      <c r="H32" s="259"/>
      <c r="I32" s="96" t="n">
        <f aca="false">ROUND(G32*D32,0)</f>
        <v>0</v>
      </c>
      <c r="J32" s="96" t="n">
        <f aca="false">ROUND(H32*D32,0)</f>
        <v>0</v>
      </c>
      <c r="K32" s="261"/>
      <c r="L32" s="261"/>
    </row>
    <row r="33" customFormat="false" ht="45.75" hidden="false" customHeight="true" outlineLevel="0" collapsed="false">
      <c r="A33" s="259" t="n">
        <v>2</v>
      </c>
      <c r="B33" s="260" t="s">
        <v>437</v>
      </c>
      <c r="C33" s="259" t="s">
        <v>436</v>
      </c>
      <c r="D33" s="260" t="n">
        <v>2</v>
      </c>
      <c r="E33" s="259" t="s">
        <v>81</v>
      </c>
      <c r="F33" s="259" t="n">
        <v>0.5</v>
      </c>
      <c r="G33" s="259"/>
      <c r="H33" s="259"/>
      <c r="I33" s="96" t="n">
        <f aca="false">ROUND(G33*D33,0)</f>
        <v>0</v>
      </c>
      <c r="J33" s="96" t="n">
        <f aca="false">ROUND(H33*D33,0)</f>
        <v>0</v>
      </c>
      <c r="K33" s="261"/>
      <c r="L33" s="261"/>
    </row>
    <row r="34" customFormat="false" ht="16.5" hidden="false" customHeight="false" outlineLevel="0" collapsed="false">
      <c r="A34" s="262"/>
      <c r="B34" s="96"/>
      <c r="C34" s="96"/>
      <c r="D34" s="96"/>
      <c r="E34" s="96"/>
      <c r="F34" s="96"/>
      <c r="G34" s="96"/>
      <c r="H34" s="96"/>
      <c r="I34" s="162"/>
      <c r="J34" s="162"/>
    </row>
    <row r="35" customFormat="false" ht="14.25" hidden="false" customHeight="false" outlineLevel="0" collapsed="false">
      <c r="A35" s="263"/>
      <c r="B35" s="263"/>
      <c r="C35" s="264" t="s">
        <v>438</v>
      </c>
      <c r="D35" s="263"/>
      <c r="E35" s="263"/>
      <c r="F35" s="263"/>
      <c r="G35" s="263"/>
      <c r="H35" s="263"/>
      <c r="I35" s="164" t="n">
        <f aca="false">ROUND(SUM(I2:I33),0)</f>
        <v>0</v>
      </c>
      <c r="J35" s="164" t="n">
        <f aca="false">ROUND(SUM(J2:J33),0)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39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26" activeCellId="0" sqref="F26"/>
    </sheetView>
  </sheetViews>
  <sheetFormatPr defaultRowHeight="15.75" zeroHeight="false" outlineLevelRow="0" outlineLevelCol="0"/>
  <cols>
    <col collapsed="false" customWidth="true" hidden="false" outlineLevel="0" max="1" min="1" style="17" width="46.86"/>
    <col collapsed="false" customWidth="true" hidden="false" outlineLevel="0" max="3" min="2" style="17" width="20.71"/>
    <col collapsed="false" customWidth="true" hidden="false" outlineLevel="0" max="4" min="4" style="17" width="13.29"/>
    <col collapsed="false" customWidth="true" hidden="false" outlineLevel="0" max="1025" min="5" style="17" width="9.14"/>
  </cols>
  <sheetData>
    <row r="1" s="20" customFormat="true" ht="15.75" hidden="false" customHeight="false" outlineLevel="0" collapsed="false">
      <c r="A1" s="18" t="s">
        <v>18</v>
      </c>
      <c r="B1" s="19" t="s">
        <v>19</v>
      </c>
      <c r="C1" s="19" t="s">
        <v>20</v>
      </c>
    </row>
    <row r="2" s="24" customFormat="true" ht="16.5" hidden="false" customHeight="false" outlineLevel="0" collapsed="false">
      <c r="A2" s="21" t="s">
        <v>21</v>
      </c>
      <c r="B2" s="22" t="n">
        <f aca="false">'Zsaluzás és állványozás'!H15</f>
        <v>0</v>
      </c>
      <c r="C2" s="22" t="n">
        <f aca="false">'Zsaluzás és állványozás'!I15</f>
        <v>0</v>
      </c>
      <c r="D2" s="23"/>
    </row>
    <row r="3" s="24" customFormat="true" ht="16.5" hidden="false" customHeight="false" outlineLevel="0" collapsed="false">
      <c r="A3" s="21" t="s">
        <v>22</v>
      </c>
      <c r="B3" s="22" t="n">
        <f aca="false">Költségtérítés!H8</f>
        <v>0</v>
      </c>
      <c r="C3" s="22" t="n">
        <f aca="false">Költségtérítés!I8</f>
        <v>0</v>
      </c>
      <c r="D3" s="23"/>
    </row>
    <row r="4" s="24" customFormat="true" ht="16.5" hidden="false" customHeight="false" outlineLevel="0" collapsed="false">
      <c r="A4" s="21" t="s">
        <v>23</v>
      </c>
      <c r="B4" s="25" t="n">
        <f aca="false">'Írtás, föld- és sziklamunka'!H43</f>
        <v>0</v>
      </c>
      <c r="C4" s="25" t="n">
        <f aca="false">'Írtás, föld- és sziklamunka'!I43</f>
        <v>0</v>
      </c>
      <c r="D4" s="23"/>
    </row>
    <row r="5" s="24" customFormat="true" ht="16.5" hidden="false" customHeight="false" outlineLevel="0" collapsed="false">
      <c r="A5" s="21" t="s">
        <v>24</v>
      </c>
      <c r="B5" s="25" t="n">
        <f aca="false">Síkalapozás!H9</f>
        <v>0</v>
      </c>
      <c r="C5" s="25" t="n">
        <f aca="false">Síkalapozás!I9</f>
        <v>0</v>
      </c>
    </row>
    <row r="6" customFormat="false" ht="16.5" hidden="false" customHeight="false" outlineLevel="0" collapsed="false">
      <c r="A6" s="21" t="s">
        <v>25</v>
      </c>
      <c r="B6" s="25" t="n">
        <f aca="false">'Helyszíni beton és vasbeton mun'!H13</f>
        <v>0</v>
      </c>
      <c r="C6" s="25" t="n">
        <f aca="false">'Helyszíni beton és vasbeton mun'!I13</f>
        <v>0</v>
      </c>
    </row>
    <row r="7" customFormat="false" ht="16.5" hidden="false" customHeight="false" outlineLevel="0" collapsed="false">
      <c r="A7" s="21" t="s">
        <v>26</v>
      </c>
      <c r="B7" s="25" t="n">
        <f aca="false">'Falazás és egyéb kőműves munkák'!H4</f>
        <v>0</v>
      </c>
      <c r="C7" s="25" t="n">
        <f aca="false">'Falazás és egyéb kőműves munkák'!I4</f>
        <v>0</v>
      </c>
    </row>
    <row r="8" customFormat="false" ht="16.5" hidden="false" customHeight="false" outlineLevel="0" collapsed="false">
      <c r="A8" s="21" t="s">
        <v>27</v>
      </c>
      <c r="B8" s="25" t="n">
        <f aca="false">Ácsmunka!H27</f>
        <v>0</v>
      </c>
      <c r="C8" s="25" t="n">
        <f aca="false">Ácsmunka!I27</f>
        <v>0</v>
      </c>
    </row>
    <row r="9" customFormat="false" ht="16.5" hidden="false" customHeight="false" outlineLevel="0" collapsed="false">
      <c r="A9" s="21" t="s">
        <v>28</v>
      </c>
      <c r="B9" s="25" t="n">
        <f aca="false">'Vakolás és rabicolás'!H20</f>
        <v>0</v>
      </c>
      <c r="C9" s="25" t="n">
        <f aca="false">'Vakolás és rabicolás'!I20</f>
        <v>0</v>
      </c>
    </row>
    <row r="10" customFormat="false" ht="16.5" hidden="false" customHeight="false" outlineLevel="0" collapsed="false">
      <c r="A10" s="21" t="s">
        <v>29</v>
      </c>
      <c r="B10" s="25" t="n">
        <f aca="false">Szárazépítés!H7</f>
        <v>0</v>
      </c>
      <c r="C10" s="25" t="n">
        <f aca="false">Szárazépítés!I7</f>
        <v>0</v>
      </c>
    </row>
    <row r="11" customFormat="false" ht="33" hidden="false" customHeight="false" outlineLevel="0" collapsed="false">
      <c r="A11" s="21" t="s">
        <v>30</v>
      </c>
      <c r="B11" s="25" t="n">
        <f aca="false">'Aljzatkészítés, hideg- és meleg'!H13</f>
        <v>0</v>
      </c>
      <c r="C11" s="25" t="n">
        <f aca="false">'Aljzatkészítés, hideg- és meleg'!I13</f>
        <v>0</v>
      </c>
    </row>
    <row r="12" customFormat="false" ht="16.5" hidden="false" customHeight="false" outlineLevel="0" collapsed="false">
      <c r="A12" s="21" t="s">
        <v>31</v>
      </c>
      <c r="B12" s="25" t="n">
        <f aca="false">Bádogozás!H24</f>
        <v>0</v>
      </c>
      <c r="C12" s="25" t="n">
        <f aca="false">Bádogozás!I24</f>
        <v>0</v>
      </c>
    </row>
    <row r="13" customFormat="false" ht="16.5" hidden="false" customHeight="false" outlineLevel="0" collapsed="false">
      <c r="A13" s="21" t="s">
        <v>32</v>
      </c>
      <c r="B13" s="25" t="n">
        <f aca="false">'Lakatosszerkezetek elhelyezése'!H6</f>
        <v>0</v>
      </c>
      <c r="C13" s="25" t="n">
        <f aca="false">'Lakatosszerkezetek elhelyezése'!I6</f>
        <v>0</v>
      </c>
    </row>
    <row r="14" customFormat="false" ht="16.5" hidden="false" customHeight="false" outlineLevel="0" collapsed="false">
      <c r="A14" s="21" t="s">
        <v>33</v>
      </c>
      <c r="B14" s="25" t="n">
        <f aca="false">Felületképzés!H8</f>
        <v>0</v>
      </c>
      <c r="C14" s="25" t="n">
        <f aca="false">Felületképzés!I8</f>
        <v>0</v>
      </c>
    </row>
    <row r="15" customFormat="false" ht="16.5" hidden="false" customHeight="false" outlineLevel="0" collapsed="false">
      <c r="A15" s="21" t="s">
        <v>34</v>
      </c>
      <c r="B15" s="25" t="n">
        <f aca="false">Szigetelés!H36</f>
        <v>0</v>
      </c>
      <c r="C15" s="25" t="n">
        <f aca="false">Szigetelés!I36</f>
        <v>0</v>
      </c>
    </row>
    <row r="16" customFormat="false" ht="16.5" hidden="false" customHeight="false" outlineLevel="0" collapsed="false">
      <c r="A16" s="21" t="s">
        <v>35</v>
      </c>
      <c r="B16" s="25" t="n">
        <f aca="false">Berendezés!I39</f>
        <v>0</v>
      </c>
      <c r="C16" s="25" t="n">
        <f aca="false">Berendezés!J39</f>
        <v>0</v>
      </c>
    </row>
    <row r="17" customFormat="false" ht="16.5" hidden="false" customHeight="false" outlineLevel="0" collapsed="false">
      <c r="A17" s="21" t="s">
        <v>36</v>
      </c>
      <c r="B17" s="25" t="n">
        <f aca="false">Gépész!I35</f>
        <v>0</v>
      </c>
      <c r="C17" s="25" t="n">
        <f aca="false">Gépész!J35</f>
        <v>0</v>
      </c>
    </row>
    <row r="18" customFormat="false" ht="16.5" hidden="false" customHeight="false" outlineLevel="0" collapsed="false">
      <c r="A18" s="21" t="s">
        <v>37</v>
      </c>
      <c r="B18" s="25" t="n">
        <f aca="false">Erősáram!H78</f>
        <v>0</v>
      </c>
      <c r="C18" s="25" t="n">
        <f aca="false">Erősáram!I78</f>
        <v>0</v>
      </c>
    </row>
    <row r="19" customFormat="false" ht="16.5" hidden="false" customHeight="false" outlineLevel="0" collapsed="false">
      <c r="A19" s="21"/>
      <c r="B19" s="21"/>
      <c r="C19" s="21"/>
    </row>
    <row r="20" s="20" customFormat="true" ht="15.75" hidden="false" customHeight="false" outlineLevel="0" collapsed="false">
      <c r="A20" s="18" t="s">
        <v>38</v>
      </c>
      <c r="B20" s="26" t="n">
        <f aca="false">ROUND(SUM(B2:B18),0)</f>
        <v>0</v>
      </c>
      <c r="C20" s="27" t="n">
        <f aca="false">ROUND(SUM(C2:C18),0)</f>
        <v>0</v>
      </c>
    </row>
    <row r="21" customFormat="false" ht="17.25" hidden="false" customHeight="false" outlineLevel="0" collapsed="false"/>
    <row r="39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28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42"/>
    <col collapsed="false" customWidth="true" hidden="false" outlineLevel="0" max="3" min="3" style="0" width="55.29"/>
    <col collapsed="false" customWidth="true" hidden="false" outlineLevel="0" max="4" min="4" style="0" width="15.15"/>
    <col collapsed="false" customWidth="true" hidden="false" outlineLevel="0" max="5" min="5" style="0" width="8.57"/>
    <col collapsed="false" customWidth="true" hidden="false" outlineLevel="0" max="6" min="6" style="0" width="11.99"/>
    <col collapsed="false" customWidth="true" hidden="false" outlineLevel="0" max="7" min="7" style="0" width="11.42"/>
    <col collapsed="false" customWidth="true" hidden="false" outlineLevel="0" max="8" min="8" style="0" width="13.14"/>
    <col collapsed="false" customWidth="true" hidden="false" outlineLevel="0" max="9" min="9" style="28" width="13.14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29" t="s">
        <v>39</v>
      </c>
      <c r="B1" s="30" t="s">
        <v>40</v>
      </c>
      <c r="C1" s="30" t="s">
        <v>41</v>
      </c>
      <c r="D1" s="31" t="s">
        <v>42</v>
      </c>
      <c r="E1" s="30" t="s">
        <v>43</v>
      </c>
      <c r="F1" s="32" t="s">
        <v>44</v>
      </c>
      <c r="G1" s="32" t="s">
        <v>45</v>
      </c>
      <c r="H1" s="32" t="s">
        <v>46</v>
      </c>
      <c r="I1" s="32" t="s">
        <v>47</v>
      </c>
    </row>
    <row r="2" customFormat="false" ht="14.25" hidden="false" customHeight="false" outlineLevel="0" collapsed="false">
      <c r="A2" s="33"/>
      <c r="B2" s="34"/>
      <c r="C2" s="34"/>
      <c r="D2" s="35"/>
      <c r="E2" s="34"/>
      <c r="F2" s="36"/>
      <c r="G2" s="36"/>
      <c r="H2" s="36"/>
      <c r="I2" s="36"/>
    </row>
    <row r="3" customFormat="false" ht="26.85" hidden="false" customHeight="false" outlineLevel="0" collapsed="false">
      <c r="A3" s="37" t="n">
        <v>1</v>
      </c>
      <c r="B3" s="38" t="s">
        <v>48</v>
      </c>
      <c r="C3" s="38" t="s">
        <v>49</v>
      </c>
      <c r="D3" s="39" t="n">
        <v>28.681</v>
      </c>
      <c r="E3" s="40" t="s">
        <v>50</v>
      </c>
      <c r="F3" s="41"/>
      <c r="G3" s="41"/>
      <c r="H3" s="41" t="n">
        <f aca="false">ROUND(D3*F3,0)</f>
        <v>0</v>
      </c>
      <c r="I3" s="41" t="n">
        <f aca="false">ROUND(D3*G3,0)</f>
        <v>0</v>
      </c>
    </row>
    <row r="4" customFormat="false" ht="16.5" hidden="false" customHeight="false" outlineLevel="0" collapsed="false">
      <c r="A4" s="33"/>
      <c r="B4" s="42"/>
      <c r="C4" s="42"/>
      <c r="D4" s="43"/>
      <c r="E4" s="42"/>
      <c r="F4" s="42"/>
      <c r="G4" s="42"/>
      <c r="H4" s="41"/>
      <c r="I4" s="41"/>
    </row>
    <row r="5" customFormat="false" ht="33" hidden="false" customHeight="false" outlineLevel="0" collapsed="false">
      <c r="A5" s="37" t="n">
        <v>2</v>
      </c>
      <c r="B5" s="44" t="s">
        <v>51</v>
      </c>
      <c r="C5" s="45" t="s">
        <v>52</v>
      </c>
      <c r="D5" s="39" t="n">
        <v>14.964</v>
      </c>
      <c r="E5" s="46" t="s">
        <v>50</v>
      </c>
      <c r="F5" s="41"/>
      <c r="G5" s="41"/>
      <c r="H5" s="41" t="n">
        <f aca="false">ROUND(D5*F5,0)</f>
        <v>0</v>
      </c>
      <c r="I5" s="41" t="n">
        <f aca="false">ROUND(D5*G5,0)</f>
        <v>0</v>
      </c>
    </row>
    <row r="6" customFormat="false" ht="16.5" hidden="false" customHeight="false" outlineLevel="0" collapsed="false">
      <c r="A6" s="37"/>
      <c r="B6" s="42"/>
      <c r="C6" s="42"/>
      <c r="D6" s="43"/>
      <c r="E6" s="42"/>
      <c r="F6" s="42"/>
      <c r="G6" s="42"/>
      <c r="H6" s="41"/>
      <c r="I6" s="41"/>
    </row>
    <row r="7" customFormat="false" ht="33" hidden="false" customHeight="false" outlineLevel="0" collapsed="false">
      <c r="A7" s="37" t="n">
        <v>3</v>
      </c>
      <c r="B7" s="44" t="s">
        <v>53</v>
      </c>
      <c r="C7" s="45" t="s">
        <v>54</v>
      </c>
      <c r="D7" s="39" t="n">
        <v>4.8</v>
      </c>
      <c r="E7" s="46" t="s">
        <v>50</v>
      </c>
      <c r="F7" s="41"/>
      <c r="G7" s="41"/>
      <c r="H7" s="41" t="n">
        <f aca="false">ROUND(D7*F7,0)</f>
        <v>0</v>
      </c>
      <c r="I7" s="41" t="n">
        <f aca="false">ROUND(D7*G7,0)</f>
        <v>0</v>
      </c>
    </row>
    <row r="8" customFormat="false" ht="16.5" hidden="false" customHeight="false" outlineLevel="0" collapsed="false">
      <c r="A8" s="37"/>
      <c r="B8" s="42"/>
      <c r="C8" s="42"/>
      <c r="D8" s="43"/>
      <c r="E8" s="42"/>
      <c r="F8" s="42"/>
      <c r="G8" s="42"/>
      <c r="H8" s="41"/>
      <c r="I8" s="41"/>
    </row>
    <row r="9" customFormat="false" ht="66" hidden="false" customHeight="false" outlineLevel="0" collapsed="false">
      <c r="A9" s="37" t="n">
        <v>4</v>
      </c>
      <c r="B9" s="44" t="s">
        <v>55</v>
      </c>
      <c r="C9" s="45" t="s">
        <v>56</v>
      </c>
      <c r="D9" s="47" t="n">
        <v>36.163</v>
      </c>
      <c r="E9" s="46" t="s">
        <v>50</v>
      </c>
      <c r="F9" s="41"/>
      <c r="G9" s="48"/>
      <c r="H9" s="41" t="n">
        <f aca="false">ROUND(D9*F9,0)</f>
        <v>0</v>
      </c>
      <c r="I9" s="41" t="n">
        <f aca="false">ROUND(D9*G9,0)</f>
        <v>0</v>
      </c>
    </row>
    <row r="10" customFormat="false" ht="16.5" hidden="false" customHeight="false" outlineLevel="0" collapsed="false">
      <c r="A10" s="37"/>
      <c r="B10" s="42"/>
      <c r="C10" s="42"/>
      <c r="D10" s="43"/>
      <c r="E10" s="42"/>
      <c r="F10" s="42"/>
      <c r="G10" s="42"/>
      <c r="H10" s="41"/>
      <c r="I10" s="41"/>
    </row>
    <row r="11" customFormat="false" ht="66" hidden="false" customHeight="false" outlineLevel="0" collapsed="false">
      <c r="A11" s="37" t="n">
        <v>5</v>
      </c>
      <c r="B11" s="44" t="s">
        <v>55</v>
      </c>
      <c r="C11" s="45" t="s">
        <v>56</v>
      </c>
      <c r="D11" s="47" t="n">
        <v>4.8</v>
      </c>
      <c r="E11" s="46" t="s">
        <v>50</v>
      </c>
      <c r="F11" s="41"/>
      <c r="G11" s="48"/>
      <c r="H11" s="41" t="n">
        <f aca="false">ROUND(D11*F11,0)</f>
        <v>0</v>
      </c>
      <c r="I11" s="41" t="n">
        <f aca="false">ROUND(D11*G11,0)</f>
        <v>0</v>
      </c>
    </row>
    <row r="12" customFormat="false" ht="16.5" hidden="false" customHeight="false" outlineLevel="0" collapsed="false">
      <c r="A12" s="37"/>
      <c r="B12" s="44"/>
      <c r="C12" s="45"/>
      <c r="D12" s="47"/>
      <c r="E12" s="46"/>
      <c r="F12" s="41"/>
      <c r="G12" s="41"/>
      <c r="H12" s="41"/>
      <c r="I12" s="41"/>
    </row>
    <row r="13" customFormat="false" ht="100.5" hidden="false" customHeight="false" outlineLevel="0" collapsed="false">
      <c r="A13" s="37" t="n">
        <v>6</v>
      </c>
      <c r="B13" s="44" t="s">
        <v>57</v>
      </c>
      <c r="C13" s="49" t="s">
        <v>58</v>
      </c>
      <c r="D13" s="47" t="n">
        <v>109.7</v>
      </c>
      <c r="E13" s="46" t="s">
        <v>50</v>
      </c>
      <c r="F13" s="41"/>
      <c r="G13" s="41"/>
      <c r="H13" s="41" t="n">
        <f aca="false">ROUND(D13*F13,0)</f>
        <v>0</v>
      </c>
      <c r="I13" s="41" t="n">
        <f aca="false">ROUND(D13*G13,0)</f>
        <v>0</v>
      </c>
    </row>
    <row r="14" customFormat="false" ht="16.5" hidden="false" customHeight="false" outlineLevel="0" collapsed="false">
      <c r="A14" s="37"/>
      <c r="D14" s="42"/>
      <c r="E14" s="42"/>
      <c r="F14" s="42"/>
      <c r="G14" s="42"/>
      <c r="H14" s="42"/>
      <c r="I14" s="41"/>
    </row>
    <row r="15" customFormat="false" ht="16.5" hidden="false" customHeight="false" outlineLevel="0" collapsed="false">
      <c r="A15" s="29"/>
      <c r="B15" s="30"/>
      <c r="C15" s="30" t="s">
        <v>59</v>
      </c>
      <c r="D15" s="50"/>
      <c r="E15" s="51"/>
      <c r="F15" s="52"/>
      <c r="G15" s="52"/>
      <c r="H15" s="32" t="n">
        <f aca="false">ROUND(SUM(H2:H13),)</f>
        <v>0</v>
      </c>
      <c r="I15" s="32" t="n">
        <f aca="false">ROUND(SUM(I2:I13),)</f>
        <v>0</v>
      </c>
    </row>
    <row r="2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21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C15" activeCellId="0" sqref="C15"/>
    </sheetView>
  </sheetViews>
  <sheetFormatPr defaultRowHeight="12.7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5.42"/>
    <col collapsed="false" customWidth="true" hidden="false" outlineLevel="0" max="3" min="3" style="0" width="51.29"/>
    <col collapsed="false" customWidth="true" hidden="false" outlineLevel="0" max="4" min="4" style="0" width="15.15"/>
    <col collapsed="false" customWidth="true" hidden="false" outlineLevel="0" max="5" min="5" style="0" width="8.57"/>
    <col collapsed="false" customWidth="true" hidden="false" outlineLevel="0" max="6" min="6" style="0" width="11.99"/>
    <col collapsed="false" customWidth="true" hidden="false" outlineLevel="0" max="7" min="7" style="0" width="15.29"/>
    <col collapsed="false" customWidth="true" hidden="false" outlineLevel="0" max="8" min="8" style="0" width="13.14"/>
    <col collapsed="false" customWidth="true" hidden="false" outlineLevel="0" max="9" min="9" style="28" width="15.15"/>
    <col collapsed="false" customWidth="true" hidden="false" outlineLevel="0" max="1025" min="10" style="0" width="9.14"/>
  </cols>
  <sheetData>
    <row r="1" customFormat="false" ht="28.5" hidden="false" customHeight="false" outlineLevel="0" collapsed="false">
      <c r="A1" s="29" t="s">
        <v>39</v>
      </c>
      <c r="B1" s="30" t="s">
        <v>40</v>
      </c>
      <c r="C1" s="30" t="s">
        <v>41</v>
      </c>
      <c r="D1" s="53" t="s">
        <v>42</v>
      </c>
      <c r="E1" s="30" t="s">
        <v>43</v>
      </c>
      <c r="F1" s="32" t="s">
        <v>44</v>
      </c>
      <c r="G1" s="32" t="s">
        <v>45</v>
      </c>
      <c r="H1" s="32" t="s">
        <v>46</v>
      </c>
      <c r="I1" s="32" t="s">
        <v>47</v>
      </c>
    </row>
    <row r="2" customFormat="false" ht="14.25" hidden="false" customHeight="false" outlineLevel="0" collapsed="false">
      <c r="A2" s="33"/>
      <c r="B2" s="34"/>
      <c r="C2" s="34"/>
      <c r="D2" s="54"/>
      <c r="E2" s="34"/>
      <c r="F2" s="36"/>
      <c r="G2" s="36"/>
      <c r="H2" s="36"/>
      <c r="I2" s="36"/>
    </row>
    <row r="3" customFormat="false" ht="16.5" hidden="false" customHeight="false" outlineLevel="0" collapsed="false">
      <c r="A3" s="37" t="n">
        <v>1</v>
      </c>
      <c r="B3" s="55" t="s">
        <v>60</v>
      </c>
      <c r="C3" s="56" t="s">
        <v>61</v>
      </c>
      <c r="D3" s="57" t="n">
        <v>1</v>
      </c>
      <c r="E3" s="58" t="s">
        <v>62</v>
      </c>
      <c r="F3" s="48"/>
      <c r="G3" s="59"/>
      <c r="H3" s="48" t="n">
        <f aca="false">D3*F3</f>
        <v>0</v>
      </c>
      <c r="I3" s="59" t="n">
        <f aca="false">D3*G3</f>
        <v>0</v>
      </c>
    </row>
    <row r="4" customFormat="false" ht="16.5" hidden="false" customHeight="false" outlineLevel="0" collapsed="false">
      <c r="A4" s="37"/>
      <c r="B4" s="55"/>
      <c r="C4" s="56"/>
      <c r="D4" s="57"/>
      <c r="E4" s="58"/>
      <c r="F4" s="48"/>
      <c r="G4" s="59"/>
      <c r="H4" s="48"/>
      <c r="I4" s="59"/>
    </row>
    <row r="5" customFormat="false" ht="16.5" hidden="false" customHeight="false" outlineLevel="0" collapsed="false">
      <c r="A5" s="37" t="n">
        <v>2</v>
      </c>
      <c r="B5" s="55"/>
      <c r="C5" s="56" t="s">
        <v>63</v>
      </c>
      <c r="D5" s="57" t="n">
        <v>1</v>
      </c>
      <c r="E5" s="58" t="s">
        <v>62</v>
      </c>
      <c r="F5" s="48"/>
      <c r="G5" s="59"/>
      <c r="H5" s="48" t="n">
        <f aca="false">D5*F5</f>
        <v>0</v>
      </c>
      <c r="I5" s="59" t="n">
        <f aca="false">D5*G5</f>
        <v>0</v>
      </c>
    </row>
    <row r="6" customFormat="false" ht="16.5" hidden="false" customHeight="false" outlineLevel="0" collapsed="false">
      <c r="A6" s="37"/>
      <c r="B6" s="55"/>
      <c r="C6" s="56"/>
      <c r="D6" s="57"/>
      <c r="E6" s="58"/>
      <c r="F6" s="60"/>
      <c r="G6" s="48"/>
      <c r="H6" s="48"/>
      <c r="I6" s="48"/>
    </row>
    <row r="7" customFormat="false" ht="16.5" hidden="false" customHeight="false" outlineLevel="0" collapsed="false">
      <c r="B7" s="37"/>
      <c r="E7" s="42"/>
      <c r="F7" s="42"/>
      <c r="G7" s="42"/>
      <c r="H7" s="42"/>
      <c r="I7" s="41"/>
    </row>
    <row r="8" customFormat="false" ht="16.5" hidden="false" customHeight="false" outlineLevel="0" collapsed="false">
      <c r="A8" s="29"/>
      <c r="B8" s="30"/>
      <c r="C8" s="30" t="s">
        <v>59</v>
      </c>
      <c r="D8" s="61"/>
      <c r="E8" s="51"/>
      <c r="F8" s="52"/>
      <c r="G8" s="52"/>
      <c r="H8" s="32" t="n">
        <f aca="false">SUM(H2:H6)</f>
        <v>0</v>
      </c>
      <c r="I8" s="32" t="n">
        <f aca="false">SUM(I2:I6)</f>
        <v>0</v>
      </c>
    </row>
    <row r="2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69"/>
  <sheetViews>
    <sheetView showFormulas="false" showGridLines="true" showRowColHeaders="true" showZeros="true" rightToLeft="false" tabSelected="false" showOutlineSymbols="true" defaultGridColor="true" view="pageBreakPreview" topLeftCell="A16" colorId="64" zoomScale="87" zoomScaleNormal="100" zoomScalePageLayoutView="87" workbookViewId="0">
      <selection pane="topLeft" activeCell="J19" activeCellId="0" sqref="J19"/>
    </sheetView>
  </sheetViews>
  <sheetFormatPr defaultRowHeight="12.75" zeroHeight="false" outlineLevelRow="0" outlineLevelCol="0"/>
  <cols>
    <col collapsed="false" customWidth="true" hidden="false" outlineLevel="0" max="1" min="1" style="62" width="4.29"/>
    <col collapsed="false" customWidth="true" hidden="false" outlineLevel="0" max="2" min="2" style="63" width="13.57"/>
    <col collapsed="false" customWidth="true" hidden="false" outlineLevel="0" max="3" min="3" style="63" width="43.58"/>
    <col collapsed="false" customWidth="true" hidden="false" outlineLevel="0" max="4" min="4" style="64" width="10.58"/>
    <col collapsed="false" customWidth="true" hidden="false" outlineLevel="0" max="5" min="5" style="65" width="8.86"/>
    <col collapsed="false" customWidth="true" hidden="false" outlineLevel="0" max="6" min="6" style="66" width="11.42"/>
    <col collapsed="false" customWidth="true" hidden="false" outlineLevel="0" max="7" min="7" style="66" width="10.58"/>
    <col collapsed="false" customWidth="true" hidden="false" outlineLevel="0" max="8" min="8" style="66" width="11.99"/>
    <col collapsed="false" customWidth="true" hidden="false" outlineLevel="0" max="9" min="9" style="66" width="13.7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5.5" hidden="false" customHeight="false" outlineLevel="0" collapsed="false">
      <c r="A1" s="67" t="s">
        <v>39</v>
      </c>
      <c r="B1" s="68" t="s">
        <v>40</v>
      </c>
      <c r="C1" s="68" t="s">
        <v>41</v>
      </c>
      <c r="D1" s="69" t="s">
        <v>42</v>
      </c>
      <c r="E1" s="70" t="s">
        <v>43</v>
      </c>
      <c r="F1" s="71" t="s">
        <v>44</v>
      </c>
      <c r="G1" s="71" t="s">
        <v>45</v>
      </c>
      <c r="H1" s="71" t="s">
        <v>46</v>
      </c>
      <c r="I1" s="71" t="s">
        <v>47</v>
      </c>
    </row>
    <row r="2" customFormat="false" ht="13.5" hidden="false" customHeight="false" outlineLevel="0" collapsed="false">
      <c r="A2" s="73"/>
      <c r="B2" s="74"/>
      <c r="C2" s="74"/>
      <c r="D2" s="75"/>
      <c r="E2" s="76"/>
      <c r="F2" s="77"/>
      <c r="G2" s="77"/>
      <c r="H2" s="77"/>
      <c r="I2" s="77"/>
    </row>
    <row r="3" customFormat="false" ht="27" hidden="false" customHeight="false" outlineLevel="0" collapsed="false">
      <c r="A3" s="73" t="n">
        <v>1</v>
      </c>
      <c r="B3" s="74" t="s">
        <v>64</v>
      </c>
      <c r="C3" s="78" t="s">
        <v>65</v>
      </c>
      <c r="D3" s="75" t="n">
        <v>100.12</v>
      </c>
      <c r="E3" s="76" t="s">
        <v>50</v>
      </c>
      <c r="F3" s="79"/>
      <c r="G3" s="77"/>
      <c r="H3" s="79" t="n">
        <f aca="false">ROUND(D3*F3, 0)</f>
        <v>0</v>
      </c>
      <c r="I3" s="77" t="n">
        <f aca="false">ROUND(D3*G3, 0)</f>
        <v>0</v>
      </c>
    </row>
    <row r="4" customFormat="false" ht="13.5" hidden="false" customHeight="false" outlineLevel="0" collapsed="false">
      <c r="A4" s="73"/>
      <c r="B4" s="74"/>
      <c r="C4" s="74"/>
      <c r="D4" s="75"/>
      <c r="E4" s="76"/>
      <c r="F4" s="79"/>
      <c r="G4" s="77"/>
      <c r="H4" s="79"/>
      <c r="I4" s="77"/>
    </row>
    <row r="5" customFormat="false" ht="67.5" hidden="false" customHeight="false" outlineLevel="0" collapsed="false">
      <c r="A5" s="73" t="n">
        <v>2</v>
      </c>
      <c r="B5" s="74" t="s">
        <v>66</v>
      </c>
      <c r="C5" s="78" t="s">
        <v>67</v>
      </c>
      <c r="D5" s="75" t="n">
        <v>17.724</v>
      </c>
      <c r="E5" s="76" t="s">
        <v>68</v>
      </c>
      <c r="F5" s="79"/>
      <c r="G5" s="77"/>
      <c r="H5" s="79" t="n">
        <f aca="false">ROUND(D5*F5, 0)</f>
        <v>0</v>
      </c>
      <c r="I5" s="77" t="n">
        <f aca="false">ROUND(D5*G5, 0)</f>
        <v>0</v>
      </c>
    </row>
    <row r="6" customFormat="false" ht="13.5" hidden="false" customHeight="false" outlineLevel="0" collapsed="false">
      <c r="A6" s="73"/>
      <c r="B6" s="74"/>
      <c r="C6" s="78"/>
      <c r="D6" s="75"/>
      <c r="E6" s="76"/>
      <c r="F6" s="79"/>
      <c r="G6" s="77"/>
      <c r="H6" s="79"/>
      <c r="I6" s="77" t="n">
        <f aca="false">ROUND(D6*G6, 0)</f>
        <v>0</v>
      </c>
    </row>
    <row r="7" customFormat="false" ht="81" hidden="false" customHeight="false" outlineLevel="0" collapsed="false">
      <c r="A7" s="73" t="n">
        <v>3</v>
      </c>
      <c r="B7" s="74" t="s">
        <v>69</v>
      </c>
      <c r="C7" s="74" t="s">
        <v>70</v>
      </c>
      <c r="D7" s="75" t="n">
        <v>17.458</v>
      </c>
      <c r="E7" s="76" t="s">
        <v>68</v>
      </c>
      <c r="F7" s="79"/>
      <c r="G7" s="77"/>
      <c r="H7" s="79" t="n">
        <f aca="false">ROUND(D7*F7, 0)</f>
        <v>0</v>
      </c>
      <c r="I7" s="77" t="n">
        <f aca="false">ROUND(D7*G7, 0)</f>
        <v>0</v>
      </c>
    </row>
    <row r="8" customFormat="false" ht="13.5" hidden="false" customHeight="false" outlineLevel="0" collapsed="false">
      <c r="A8" s="73"/>
      <c r="B8" s="74"/>
      <c r="C8" s="74"/>
      <c r="D8" s="75"/>
      <c r="E8" s="76"/>
      <c r="F8" s="79"/>
      <c r="G8" s="77"/>
      <c r="H8" s="79"/>
      <c r="I8" s="77" t="n">
        <f aca="false">ROUND(D8*G8, 0)</f>
        <v>0</v>
      </c>
    </row>
    <row r="9" customFormat="false" ht="71.25" hidden="false" customHeight="true" outlineLevel="0" collapsed="false">
      <c r="A9" s="73" t="n">
        <v>4</v>
      </c>
      <c r="B9" s="74" t="s">
        <v>71</v>
      </c>
      <c r="C9" s="74" t="s">
        <v>72</v>
      </c>
      <c r="D9" s="75" t="n">
        <v>29.246</v>
      </c>
      <c r="E9" s="76" t="s">
        <v>68</v>
      </c>
      <c r="F9" s="79"/>
      <c r="G9" s="77"/>
      <c r="H9" s="79" t="n">
        <f aca="false">ROUND(D9*F9, 0)</f>
        <v>0</v>
      </c>
      <c r="I9" s="77" t="n">
        <f aca="false">ROUND(D9*G9, 0)</f>
        <v>0</v>
      </c>
    </row>
    <row r="10" customFormat="false" ht="13.5" hidden="false" customHeight="false" outlineLevel="0" collapsed="false">
      <c r="A10" s="73"/>
      <c r="B10" s="74"/>
      <c r="C10" s="74"/>
      <c r="D10" s="75"/>
      <c r="E10" s="76"/>
      <c r="F10" s="79"/>
      <c r="G10" s="77"/>
      <c r="H10" s="79"/>
      <c r="I10" s="77"/>
    </row>
    <row r="11" customFormat="false" ht="40.5" hidden="false" customHeight="false" outlineLevel="0" collapsed="false">
      <c r="A11" s="73" t="n">
        <v>5</v>
      </c>
      <c r="B11" s="80" t="s">
        <v>73</v>
      </c>
      <c r="C11" s="81" t="s">
        <v>74</v>
      </c>
      <c r="D11" s="82" t="n">
        <v>12.534</v>
      </c>
      <c r="E11" s="83" t="s">
        <v>68</v>
      </c>
      <c r="F11" s="84"/>
      <c r="G11" s="85"/>
      <c r="H11" s="79" t="n">
        <f aca="false">ROUND(D11*F11, 0)</f>
        <v>0</v>
      </c>
      <c r="I11" s="77" t="n">
        <f aca="false">ROUND(D11*G11, 0)</f>
        <v>0</v>
      </c>
    </row>
    <row r="12" customFormat="false" ht="13.5" hidden="false" customHeight="false" outlineLevel="0" collapsed="false">
      <c r="A12" s="73"/>
      <c r="B12" s="58"/>
      <c r="C12" s="58"/>
      <c r="D12" s="75"/>
      <c r="E12" s="76"/>
      <c r="F12" s="79"/>
      <c r="G12" s="77"/>
      <c r="H12" s="79"/>
      <c r="I12" s="77"/>
    </row>
    <row r="13" customFormat="false" ht="27" hidden="false" customHeight="false" outlineLevel="0" collapsed="false">
      <c r="A13" s="73" t="n">
        <v>6</v>
      </c>
      <c r="B13" s="58" t="s">
        <v>75</v>
      </c>
      <c r="C13" s="86" t="s">
        <v>76</v>
      </c>
      <c r="D13" s="75" t="n">
        <v>100.12</v>
      </c>
      <c r="E13" s="76" t="s">
        <v>50</v>
      </c>
      <c r="F13" s="79"/>
      <c r="G13" s="77"/>
      <c r="H13" s="79" t="n">
        <f aca="false">ROUND(D13*F13, 0)</f>
        <v>0</v>
      </c>
      <c r="I13" s="77" t="n">
        <f aca="false">ROUND(D13*G13, 0)</f>
        <v>0</v>
      </c>
    </row>
    <row r="14" customFormat="false" ht="13.5" hidden="false" customHeight="false" outlineLevel="0" collapsed="false">
      <c r="A14" s="73"/>
      <c r="B14" s="58"/>
      <c r="C14" s="58"/>
      <c r="D14" s="75"/>
      <c r="E14" s="76"/>
      <c r="F14" s="79"/>
      <c r="G14" s="77"/>
      <c r="H14" s="79"/>
      <c r="I14" s="77"/>
    </row>
    <row r="15" customFormat="false" ht="27.75" hidden="false" customHeight="true" outlineLevel="0" collapsed="false">
      <c r="A15" s="73" t="n">
        <v>7</v>
      </c>
      <c r="B15" s="58" t="s">
        <v>77</v>
      </c>
      <c r="C15" s="86" t="s">
        <v>78</v>
      </c>
      <c r="D15" s="75" t="n">
        <v>30.036</v>
      </c>
      <c r="E15" s="76" t="s">
        <v>68</v>
      </c>
      <c r="F15" s="79"/>
      <c r="G15" s="77"/>
      <c r="H15" s="79" t="n">
        <f aca="false">ROUND(D15*F15, 0)</f>
        <v>0</v>
      </c>
      <c r="I15" s="77" t="n">
        <f aca="false">ROUND(D15*G15, 0)</f>
        <v>0</v>
      </c>
    </row>
    <row r="16" customFormat="false" ht="13.5" hidden="false" customHeight="false" outlineLevel="0" collapsed="false">
      <c r="A16" s="73"/>
      <c r="B16" s="58"/>
      <c r="C16" s="86"/>
      <c r="D16" s="75"/>
      <c r="E16" s="76"/>
      <c r="F16" s="79"/>
      <c r="G16" s="77"/>
      <c r="H16" s="79"/>
      <c r="I16" s="77"/>
    </row>
    <row r="17" customFormat="false" ht="42.75" hidden="false" customHeight="false" outlineLevel="0" collapsed="false">
      <c r="A17" s="73" t="n">
        <v>8</v>
      </c>
      <c r="B17" s="58" t="s">
        <v>79</v>
      </c>
      <c r="C17" s="86" t="s">
        <v>80</v>
      </c>
      <c r="D17" s="75" t="n">
        <v>1</v>
      </c>
      <c r="E17" s="76" t="s">
        <v>81</v>
      </c>
      <c r="F17" s="79"/>
      <c r="G17" s="77"/>
      <c r="H17" s="79" t="n">
        <f aca="false">ROUND(D17*F17, 0)</f>
        <v>0</v>
      </c>
      <c r="I17" s="77" t="n">
        <f aca="false">ROUND(D17*G17, 0)</f>
        <v>0</v>
      </c>
    </row>
    <row r="18" customFormat="false" ht="13.5" hidden="false" customHeight="false" outlineLevel="0" collapsed="false">
      <c r="A18" s="73"/>
      <c r="B18" s="58"/>
      <c r="C18" s="58"/>
      <c r="D18" s="75"/>
      <c r="E18" s="76"/>
      <c r="F18" s="79"/>
      <c r="G18" s="77"/>
      <c r="H18" s="79"/>
      <c r="I18" s="77"/>
    </row>
    <row r="19" customFormat="false" ht="54" hidden="false" customHeight="false" outlineLevel="0" collapsed="false">
      <c r="A19" s="73" t="n">
        <v>9</v>
      </c>
      <c r="B19" s="58" t="s">
        <v>79</v>
      </c>
      <c r="C19" s="86" t="s">
        <v>82</v>
      </c>
      <c r="D19" s="75" t="n">
        <v>10</v>
      </c>
      <c r="E19" s="76" t="s">
        <v>68</v>
      </c>
      <c r="F19" s="79"/>
      <c r="G19" s="77"/>
      <c r="H19" s="79" t="n">
        <f aca="false">ROUND(D19*F19, 0)</f>
        <v>0</v>
      </c>
      <c r="I19" s="77" t="n">
        <f aca="false">ROUND(D19*G19, 0)</f>
        <v>0</v>
      </c>
    </row>
    <row r="20" customFormat="false" ht="13.5" hidden="false" customHeight="false" outlineLevel="0" collapsed="false">
      <c r="A20" s="73"/>
      <c r="B20" s="87"/>
      <c r="C20" s="88"/>
      <c r="D20" s="75"/>
      <c r="E20" s="76"/>
      <c r="F20" s="77"/>
      <c r="G20" s="77"/>
      <c r="H20" s="79"/>
      <c r="I20" s="77"/>
    </row>
    <row r="21" customFormat="false" ht="54" hidden="false" customHeight="false" outlineLevel="0" collapsed="false">
      <c r="A21" s="73" t="n">
        <v>10</v>
      </c>
      <c r="B21" s="87" t="s">
        <v>83</v>
      </c>
      <c r="C21" s="88" t="s">
        <v>84</v>
      </c>
      <c r="D21" s="75" t="n">
        <v>0.4854</v>
      </c>
      <c r="E21" s="76" t="s">
        <v>68</v>
      </c>
      <c r="F21" s="77"/>
      <c r="G21" s="77"/>
      <c r="H21" s="79" t="n">
        <f aca="false">ROUND(D21*F21, 0)</f>
        <v>0</v>
      </c>
      <c r="I21" s="77" t="n">
        <f aca="false">ROUND(D21*G21, 0)</f>
        <v>0</v>
      </c>
    </row>
    <row r="22" customFormat="false" ht="13.5" hidden="false" customHeight="false" outlineLevel="0" collapsed="false">
      <c r="A22" s="73"/>
      <c r="B22" s="87"/>
      <c r="C22" s="88"/>
      <c r="D22" s="75"/>
      <c r="E22" s="76"/>
      <c r="F22" s="77"/>
      <c r="G22" s="77"/>
      <c r="H22" s="79"/>
      <c r="I22" s="77"/>
    </row>
    <row r="23" customFormat="false" ht="81" hidden="false" customHeight="false" outlineLevel="0" collapsed="false">
      <c r="A23" s="73" t="n">
        <v>11</v>
      </c>
      <c r="B23" s="87" t="s">
        <v>85</v>
      </c>
      <c r="C23" s="88" t="s">
        <v>86</v>
      </c>
      <c r="D23" s="75" t="n">
        <v>6.267</v>
      </c>
      <c r="E23" s="76" t="s">
        <v>68</v>
      </c>
      <c r="F23" s="77"/>
      <c r="G23" s="77"/>
      <c r="H23" s="79" t="n">
        <f aca="false">ROUND(D23*F23, 0)</f>
        <v>0</v>
      </c>
      <c r="I23" s="77" t="n">
        <f aca="false">ROUND(D23*G23, 0)</f>
        <v>0</v>
      </c>
    </row>
    <row r="24" customFormat="false" ht="13.5" hidden="false" customHeight="false" outlineLevel="0" collapsed="false">
      <c r="A24" s="73"/>
      <c r="B24" s="87"/>
      <c r="C24" s="88"/>
      <c r="D24" s="75"/>
      <c r="E24" s="76"/>
      <c r="F24" s="77"/>
      <c r="G24" s="77"/>
      <c r="H24" s="79"/>
      <c r="I24" s="77"/>
    </row>
    <row r="25" customFormat="false" ht="54" hidden="false" customHeight="false" outlineLevel="0" collapsed="false">
      <c r="A25" s="73" t="n">
        <v>12</v>
      </c>
      <c r="B25" s="87" t="s">
        <v>83</v>
      </c>
      <c r="C25" s="88" t="s">
        <v>84</v>
      </c>
      <c r="D25" s="75" t="n">
        <v>0.6834</v>
      </c>
      <c r="E25" s="76" t="s">
        <v>68</v>
      </c>
      <c r="F25" s="77"/>
      <c r="G25" s="77"/>
      <c r="H25" s="79" t="n">
        <f aca="false">ROUND(D25*F25, 0)</f>
        <v>0</v>
      </c>
      <c r="I25" s="77" t="n">
        <f aca="false">ROUND(D25*G25, 0)</f>
        <v>0</v>
      </c>
    </row>
    <row r="26" customFormat="false" ht="13.5" hidden="false" customHeight="false" outlineLevel="0" collapsed="false">
      <c r="A26" s="73"/>
      <c r="B26" s="87"/>
      <c r="C26" s="88"/>
      <c r="D26" s="75"/>
      <c r="E26" s="76"/>
      <c r="F26" s="77"/>
      <c r="G26" s="77"/>
      <c r="H26" s="79"/>
      <c r="I26" s="77"/>
    </row>
    <row r="27" customFormat="false" ht="81" hidden="false" customHeight="false" outlineLevel="0" collapsed="false">
      <c r="A27" s="73" t="n">
        <v>13</v>
      </c>
      <c r="B27" s="87" t="s">
        <v>85</v>
      </c>
      <c r="C27" s="88" t="s">
        <v>86</v>
      </c>
      <c r="D27" s="75" t="n">
        <v>6.267</v>
      </c>
      <c r="E27" s="76" t="s">
        <v>68</v>
      </c>
      <c r="F27" s="77"/>
      <c r="G27" s="77"/>
      <c r="H27" s="77" t="n">
        <f aca="false">ROUND(D27*F27, 0)</f>
        <v>0</v>
      </c>
      <c r="I27" s="77" t="n">
        <f aca="false">ROUND(D27*G27, 0)</f>
        <v>0</v>
      </c>
    </row>
    <row r="28" customFormat="false" ht="13.5" hidden="false" customHeight="false" outlineLevel="0" collapsed="false">
      <c r="A28" s="73"/>
      <c r="B28" s="87"/>
      <c r="C28" s="88"/>
      <c r="D28" s="75"/>
      <c r="E28" s="76"/>
      <c r="F28" s="77"/>
      <c r="G28" s="77"/>
      <c r="H28" s="79"/>
      <c r="I28" s="77"/>
    </row>
    <row r="29" customFormat="false" ht="13.5" hidden="false" customHeight="false" outlineLevel="0" collapsed="false">
      <c r="A29" s="89"/>
      <c r="B29" s="90"/>
      <c r="C29" s="91" t="s">
        <v>87</v>
      </c>
      <c r="D29" s="92"/>
      <c r="E29" s="93"/>
      <c r="F29" s="94"/>
      <c r="G29" s="94"/>
      <c r="H29" s="95"/>
      <c r="I29" s="94"/>
    </row>
    <row r="30" customFormat="false" ht="54" hidden="false" customHeight="false" outlineLevel="0" collapsed="false">
      <c r="A30" s="73" t="n">
        <v>14</v>
      </c>
      <c r="B30" s="87" t="s">
        <v>88</v>
      </c>
      <c r="C30" s="96" t="s">
        <v>89</v>
      </c>
      <c r="D30" s="75" t="n">
        <v>60</v>
      </c>
      <c r="E30" s="76" t="s">
        <v>68</v>
      </c>
      <c r="F30" s="77"/>
      <c r="G30" s="77"/>
      <c r="H30" s="79" t="n">
        <f aca="false">ROUND(D30*F30, 0)</f>
        <v>0</v>
      </c>
      <c r="I30" s="77" t="n">
        <f aca="false">ROUND(D30*G30, 0)</f>
        <v>0</v>
      </c>
    </row>
    <row r="31" customFormat="false" ht="13.5" hidden="false" customHeight="false" outlineLevel="0" collapsed="false">
      <c r="A31" s="73"/>
      <c r="B31" s="87"/>
      <c r="C31" s="97"/>
      <c r="D31" s="75"/>
      <c r="E31" s="76"/>
      <c r="F31" s="77"/>
      <c r="G31" s="77"/>
      <c r="H31" s="79"/>
      <c r="I31" s="77"/>
    </row>
    <row r="32" customFormat="false" ht="81" hidden="false" customHeight="false" outlineLevel="0" collapsed="false">
      <c r="A32" s="73" t="n">
        <v>15</v>
      </c>
      <c r="B32" s="96" t="s">
        <v>90</v>
      </c>
      <c r="C32" s="96" t="s">
        <v>91</v>
      </c>
      <c r="D32" s="96" t="n">
        <v>20</v>
      </c>
      <c r="E32" s="96" t="s">
        <v>68</v>
      </c>
      <c r="F32" s="96"/>
      <c r="G32" s="96"/>
      <c r="H32" s="79" t="n">
        <f aca="false">ROUND(D32*F32, 0)</f>
        <v>0</v>
      </c>
      <c r="I32" s="77" t="n">
        <f aca="false">ROUND(D32*G32, 0)</f>
        <v>0</v>
      </c>
    </row>
    <row r="33" customFormat="false" ht="13.5" hidden="false" customHeight="false" outlineLevel="0" collapsed="false">
      <c r="A33" s="73"/>
      <c r="B33" s="96"/>
      <c r="C33" s="96"/>
      <c r="D33" s="75"/>
      <c r="E33" s="76"/>
      <c r="F33" s="77"/>
      <c r="G33" s="77"/>
      <c r="H33" s="79"/>
      <c r="I33" s="77"/>
    </row>
    <row r="34" customFormat="false" ht="81" hidden="false" customHeight="false" outlineLevel="0" collapsed="false">
      <c r="A34" s="73" t="n">
        <v>16</v>
      </c>
      <c r="B34" s="96" t="s">
        <v>92</v>
      </c>
      <c r="C34" s="96" t="s">
        <v>93</v>
      </c>
      <c r="D34" s="96" t="n">
        <v>35</v>
      </c>
      <c r="E34" s="96" t="s">
        <v>68</v>
      </c>
      <c r="F34" s="77"/>
      <c r="G34" s="77"/>
      <c r="H34" s="79" t="n">
        <f aca="false">ROUND(D34*F34, 0)</f>
        <v>0</v>
      </c>
      <c r="I34" s="77" t="n">
        <f aca="false">ROUND(D34*G34, 0)</f>
        <v>0</v>
      </c>
    </row>
    <row r="35" customFormat="false" ht="13.5" hidden="false" customHeight="false" outlineLevel="0" collapsed="false">
      <c r="A35" s="73"/>
      <c r="B35" s="96"/>
      <c r="C35" s="96"/>
      <c r="D35" s="96"/>
      <c r="E35" s="96"/>
      <c r="F35" s="77"/>
      <c r="G35" s="77"/>
      <c r="H35" s="79"/>
      <c r="I35" s="77"/>
    </row>
    <row r="36" customFormat="false" ht="54" hidden="false" customHeight="false" outlineLevel="0" collapsed="false">
      <c r="A36" s="73"/>
      <c r="B36" s="96" t="s">
        <v>94</v>
      </c>
      <c r="C36" s="96" t="s">
        <v>95</v>
      </c>
      <c r="D36" s="96" t="n">
        <v>5</v>
      </c>
      <c r="E36" s="96" t="s">
        <v>68</v>
      </c>
      <c r="F36" s="96"/>
      <c r="G36" s="96"/>
      <c r="H36" s="77" t="n">
        <f aca="false">ROUND(D36*F36, 0)</f>
        <v>0</v>
      </c>
      <c r="I36" s="77" t="n">
        <f aca="false">ROUND(D36*G36, 0)</f>
        <v>0</v>
      </c>
    </row>
    <row r="37" customFormat="false" ht="13.5" hidden="false" customHeight="false" outlineLevel="0" collapsed="false">
      <c r="A37" s="73"/>
      <c r="B37" s="96"/>
      <c r="C37" s="96"/>
      <c r="D37" s="96"/>
      <c r="E37" s="96"/>
      <c r="F37" s="77"/>
      <c r="G37" s="77"/>
      <c r="H37" s="79"/>
      <c r="I37" s="77"/>
    </row>
    <row r="38" customFormat="false" ht="13.5" hidden="false" customHeight="false" outlineLevel="0" collapsed="false">
      <c r="A38" s="73"/>
      <c r="B38" s="96" t="s">
        <v>96</v>
      </c>
      <c r="C38" s="96" t="s">
        <v>97</v>
      </c>
      <c r="D38" s="96" t="n">
        <v>5</v>
      </c>
      <c r="E38" s="96" t="s">
        <v>68</v>
      </c>
      <c r="F38" s="77"/>
      <c r="G38" s="77"/>
      <c r="H38" s="79" t="n">
        <f aca="false">ROUND(D38*F38, 0)</f>
        <v>0</v>
      </c>
      <c r="I38" s="77" t="n">
        <f aca="false">ROUND(D38*G38, 0)</f>
        <v>0</v>
      </c>
    </row>
    <row r="39" customFormat="false" ht="13.5" hidden="false" customHeight="false" outlineLevel="0" collapsed="false">
      <c r="A39" s="73"/>
      <c r="B39" s="96"/>
      <c r="C39" s="96"/>
      <c r="D39" s="96"/>
      <c r="E39" s="96"/>
      <c r="F39" s="77"/>
      <c r="G39" s="77"/>
      <c r="H39" s="79"/>
      <c r="I39" s="77"/>
    </row>
    <row r="40" customFormat="false" ht="27" hidden="false" customHeight="false" outlineLevel="0" collapsed="false">
      <c r="A40" s="73"/>
      <c r="B40" s="96" t="s">
        <v>98</v>
      </c>
      <c r="C40" s="96" t="s">
        <v>99</v>
      </c>
      <c r="D40" s="96" t="n">
        <v>25</v>
      </c>
      <c r="E40" s="96" t="s">
        <v>68</v>
      </c>
      <c r="F40" s="77"/>
      <c r="G40" s="77"/>
      <c r="H40" s="79" t="n">
        <f aca="false">ROUND(D40*F40, 0)</f>
        <v>0</v>
      </c>
      <c r="I40" s="77" t="n">
        <f aca="false">ROUND(D40*G40, 0)</f>
        <v>0</v>
      </c>
    </row>
    <row r="41" customFormat="false" ht="13.5" hidden="false" customHeight="false" outlineLevel="0" collapsed="false">
      <c r="A41" s="73"/>
      <c r="B41" s="96"/>
      <c r="C41" s="96"/>
      <c r="D41" s="96"/>
      <c r="E41" s="96"/>
      <c r="F41" s="77"/>
      <c r="G41" s="77"/>
      <c r="H41" s="79"/>
      <c r="I41" s="77"/>
    </row>
    <row r="42" customFormat="false" ht="12.75" hidden="false" customHeight="true" outlineLevel="0" collapsed="false">
      <c r="A42" s="73"/>
      <c r="B42" s="96" t="s">
        <v>100</v>
      </c>
      <c r="C42" s="96" t="s">
        <v>101</v>
      </c>
      <c r="D42" s="96" t="n">
        <v>35</v>
      </c>
      <c r="E42" s="96" t="s">
        <v>68</v>
      </c>
      <c r="F42" s="77"/>
      <c r="G42" s="77"/>
      <c r="H42" s="79" t="n">
        <f aca="false">ROUND(D42*F42, 0)</f>
        <v>0</v>
      </c>
      <c r="I42" s="77" t="n">
        <f aca="false">ROUND(D42*G42, 0)</f>
        <v>0</v>
      </c>
    </row>
    <row r="43" s="99" customFormat="true" ht="14.25" hidden="false" customHeight="false" outlineLevel="0" collapsed="false">
      <c r="A43" s="67"/>
      <c r="B43" s="68"/>
      <c r="C43" s="68" t="s">
        <v>59</v>
      </c>
      <c r="D43" s="69"/>
      <c r="E43" s="70"/>
      <c r="F43" s="71"/>
      <c r="G43" s="71"/>
      <c r="H43" s="98" t="n">
        <f aca="false">ROUND(SUM(H2:H42),0)</f>
        <v>0</v>
      </c>
      <c r="I43" s="98" t="n">
        <f aca="false">ROUND(SUM(I2:I42),0)</f>
        <v>0</v>
      </c>
    </row>
    <row r="69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55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80" zoomScalePageLayoutView="87" workbookViewId="0">
      <selection pane="topLeft" activeCell="F27" activeCellId="0" sqref="F27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4.7"/>
    <col collapsed="false" customWidth="true" hidden="false" outlineLevel="0" max="3" min="3" style="0" width="47.7"/>
    <col collapsed="false" customWidth="true" hidden="false" outlineLevel="0" max="5" min="4" style="0" width="8.67"/>
    <col collapsed="false" customWidth="true" hidden="false" outlineLevel="0" max="6" min="6" style="0" width="11.29"/>
    <col collapsed="false" customWidth="true" hidden="false" outlineLevel="0" max="7" min="7" style="0" width="12.14"/>
    <col collapsed="false" customWidth="true" hidden="false" outlineLevel="0" max="8" min="8" style="0" width="13.7"/>
    <col collapsed="false" customWidth="true" hidden="false" outlineLevel="0" max="9" min="9" style="0" width="14.28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100" t="s">
        <v>39</v>
      </c>
      <c r="B1" s="101" t="s">
        <v>40</v>
      </c>
      <c r="C1" s="101" t="s">
        <v>41</v>
      </c>
      <c r="D1" s="102" t="s">
        <v>42</v>
      </c>
      <c r="E1" s="101" t="s">
        <v>43</v>
      </c>
      <c r="F1" s="103" t="s">
        <v>44</v>
      </c>
      <c r="G1" s="103" t="s">
        <v>45</v>
      </c>
      <c r="H1" s="103" t="s">
        <v>46</v>
      </c>
      <c r="I1" s="103" t="s">
        <v>47</v>
      </c>
    </row>
    <row r="2" customFormat="false" ht="16.5" hidden="false" customHeight="false" outlineLevel="0" collapsed="false">
      <c r="H2" s="104"/>
      <c r="I2" s="104"/>
    </row>
    <row r="3" customFormat="false" ht="33" hidden="false" customHeight="false" outlineLevel="0" collapsed="false">
      <c r="A3" s="105" t="n">
        <v>1</v>
      </c>
      <c r="B3" s="106" t="s">
        <v>102</v>
      </c>
      <c r="C3" s="107" t="s">
        <v>103</v>
      </c>
      <c r="D3" s="108" t="n">
        <v>4.05</v>
      </c>
      <c r="E3" s="109" t="s">
        <v>68</v>
      </c>
      <c r="F3" s="104"/>
      <c r="G3" s="104"/>
      <c r="H3" s="104" t="n">
        <f aca="false">ROUND(D3*F3,)</f>
        <v>0</v>
      </c>
      <c r="I3" s="104" t="n">
        <f aca="false">ROUND(D3*F3,0)</f>
        <v>0</v>
      </c>
    </row>
    <row r="4" customFormat="false" ht="16.5" hidden="false" customHeight="false" outlineLevel="0" collapsed="false">
      <c r="A4" s="105"/>
      <c r="B4" s="106"/>
      <c r="C4" s="107"/>
      <c r="D4" s="110"/>
      <c r="E4" s="109"/>
      <c r="F4" s="104"/>
      <c r="G4" s="104"/>
      <c r="H4" s="104"/>
      <c r="I4" s="104"/>
    </row>
    <row r="5" customFormat="false" ht="49.5" hidden="false" customHeight="false" outlineLevel="0" collapsed="false">
      <c r="A5" s="105" t="n">
        <v>2</v>
      </c>
      <c r="B5" s="106" t="s">
        <v>104</v>
      </c>
      <c r="C5" s="107" t="s">
        <v>105</v>
      </c>
      <c r="D5" s="108" t="n">
        <v>7.482</v>
      </c>
      <c r="E5" s="109" t="s">
        <v>68</v>
      </c>
      <c r="F5" s="104"/>
      <c r="G5" s="104"/>
      <c r="H5" s="104" t="n">
        <f aca="false">ROUND(D5*F5,)</f>
        <v>0</v>
      </c>
      <c r="I5" s="104" t="n">
        <f aca="false">ROUND(D5*F5,0)</f>
        <v>0</v>
      </c>
    </row>
    <row r="6" customFormat="false" ht="16.5" hidden="false" customHeight="false" outlineLevel="0" collapsed="false">
      <c r="A6" s="105"/>
      <c r="B6" s="106"/>
      <c r="C6" s="107"/>
      <c r="D6" s="110"/>
      <c r="E6" s="109"/>
      <c r="F6" s="104"/>
      <c r="G6" s="104"/>
      <c r="H6" s="104"/>
      <c r="I6" s="104"/>
    </row>
    <row r="7" customFormat="false" ht="33" hidden="false" customHeight="false" outlineLevel="0" collapsed="false">
      <c r="A7" s="105" t="n">
        <v>3</v>
      </c>
      <c r="B7" s="106" t="s">
        <v>106</v>
      </c>
      <c r="C7" s="107" t="s">
        <v>107</v>
      </c>
      <c r="D7" s="110" t="n">
        <v>1.3</v>
      </c>
      <c r="E7" s="109" t="s">
        <v>68</v>
      </c>
      <c r="F7" s="104"/>
      <c r="G7" s="104"/>
      <c r="H7" s="104" t="n">
        <f aca="false">ROUND(D7*F7,)</f>
        <v>0</v>
      </c>
      <c r="I7" s="104" t="n">
        <f aca="false">ROUND(D7*F7,0)</f>
        <v>0</v>
      </c>
    </row>
    <row r="8" customFormat="false" ht="16.5" hidden="false" customHeight="false" outlineLevel="0" collapsed="false">
      <c r="H8" s="104"/>
      <c r="I8" s="104"/>
    </row>
    <row r="9" customFormat="false" ht="14.25" hidden="false" customHeight="false" outlineLevel="0" collapsed="false">
      <c r="A9" s="100"/>
      <c r="B9" s="101"/>
      <c r="C9" s="101" t="s">
        <v>59</v>
      </c>
      <c r="D9" s="102"/>
      <c r="E9" s="101"/>
      <c r="F9" s="103"/>
      <c r="G9" s="103"/>
      <c r="H9" s="103" t="n">
        <f aca="false">SUM(H2:H8)</f>
        <v>0</v>
      </c>
      <c r="I9" s="103" t="n">
        <f aca="false">SUM(I2:I8)</f>
        <v>0</v>
      </c>
    </row>
    <row r="55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6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C15" activeCellId="0" sqref="C15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3.57"/>
    <col collapsed="false" customWidth="true" hidden="false" outlineLevel="0" max="3" min="3" style="63" width="46.71"/>
    <col collapsed="false" customWidth="true" hidden="false" outlineLevel="0" max="4" min="4" style="111" width="15.86"/>
    <col collapsed="false" customWidth="true" hidden="false" outlineLevel="0" max="5" min="5" style="63" width="11.42"/>
    <col collapsed="false" customWidth="true" hidden="false" outlineLevel="0" max="6" min="6" style="111" width="17.29"/>
    <col collapsed="false" customWidth="true" hidden="false" outlineLevel="0" max="7" min="7" style="111" width="15.57"/>
    <col collapsed="false" customWidth="true" hidden="false" outlineLevel="0" max="8" min="8" style="111" width="14.7"/>
    <col collapsed="false" customWidth="true" hidden="false" outlineLevel="0" max="9" min="9" style="111" width="14.15"/>
    <col collapsed="false" customWidth="true" hidden="false" outlineLevel="0" max="10" min="10" style="63" width="15.71"/>
    <col collapsed="false" customWidth="true" hidden="false" outlineLevel="0" max="1025" min="11" style="63" width="9.14"/>
  </cols>
  <sheetData>
    <row r="1" s="72" customFormat="true" ht="28.5" hidden="false" customHeight="false" outlineLevel="0" collapsed="false">
      <c r="A1" s="100" t="s">
        <v>39</v>
      </c>
      <c r="B1" s="101" t="s">
        <v>40</v>
      </c>
      <c r="C1" s="101" t="s">
        <v>41</v>
      </c>
      <c r="D1" s="102" t="s">
        <v>42</v>
      </c>
      <c r="E1" s="101" t="s">
        <v>43</v>
      </c>
      <c r="F1" s="103" t="s">
        <v>44</v>
      </c>
      <c r="G1" s="103" t="s">
        <v>45</v>
      </c>
      <c r="H1" s="103" t="s">
        <v>46</v>
      </c>
      <c r="I1" s="103" t="s">
        <v>47</v>
      </c>
    </row>
    <row r="2" customFormat="false" ht="66" hidden="false" customHeight="false" outlineLevel="0" collapsed="false">
      <c r="A2" s="112" t="n">
        <v>1</v>
      </c>
      <c r="B2" s="113" t="s">
        <v>108</v>
      </c>
      <c r="C2" s="114" t="s">
        <v>109</v>
      </c>
      <c r="D2" s="115" t="n">
        <v>0.115</v>
      </c>
      <c r="E2" s="116" t="s">
        <v>110</v>
      </c>
      <c r="F2" s="104"/>
      <c r="G2" s="104"/>
      <c r="H2" s="104" t="n">
        <f aca="false">ROUND(D2*F2,0)</f>
        <v>0</v>
      </c>
      <c r="I2" s="104" t="n">
        <f aca="false">ROUND(D2*G2,0)</f>
        <v>0</v>
      </c>
    </row>
    <row r="3" customFormat="false" ht="16.5" hidden="false" customHeight="false" outlineLevel="0" collapsed="false">
      <c r="A3" s="117"/>
      <c r="B3" s="118"/>
      <c r="C3" s="119"/>
      <c r="D3" s="120"/>
      <c r="E3" s="118"/>
      <c r="F3" s="120"/>
      <c r="G3" s="120"/>
      <c r="H3" s="104"/>
      <c r="I3" s="104"/>
    </row>
    <row r="4" customFormat="false" ht="66" hidden="false" customHeight="false" outlineLevel="0" collapsed="false">
      <c r="A4" s="112" t="n">
        <v>2</v>
      </c>
      <c r="B4" s="113" t="s">
        <v>111</v>
      </c>
      <c r="C4" s="114" t="s">
        <v>112</v>
      </c>
      <c r="D4" s="115" t="n">
        <v>0.24</v>
      </c>
      <c r="E4" s="116" t="s">
        <v>110</v>
      </c>
      <c r="F4" s="104"/>
      <c r="G4" s="104"/>
      <c r="H4" s="104" t="n">
        <f aca="false">ROUND(D4*F4,0)</f>
        <v>0</v>
      </c>
      <c r="I4" s="104" t="n">
        <f aca="false">D4*G4</f>
        <v>0</v>
      </c>
    </row>
    <row r="5" customFormat="false" ht="16.5" hidden="false" customHeight="false" outlineLevel="0" collapsed="false">
      <c r="A5" s="117"/>
      <c r="B5" s="113"/>
      <c r="C5" s="114"/>
      <c r="D5" s="115"/>
      <c r="E5" s="116"/>
      <c r="F5" s="104"/>
      <c r="G5" s="104"/>
      <c r="H5" s="104"/>
      <c r="I5" s="104"/>
    </row>
    <row r="6" customFormat="false" ht="33" hidden="false" customHeight="false" outlineLevel="0" collapsed="false">
      <c r="A6" s="112" t="n">
        <v>5</v>
      </c>
      <c r="B6" s="113" t="s">
        <v>113</v>
      </c>
      <c r="C6" s="114" t="s">
        <v>114</v>
      </c>
      <c r="D6" s="115" t="n">
        <v>0.3</v>
      </c>
      <c r="E6" s="116" t="s">
        <v>110</v>
      </c>
      <c r="F6" s="104"/>
      <c r="G6" s="104"/>
      <c r="H6" s="104" t="n">
        <f aca="false">ROUND(D6*F6,0)</f>
        <v>0</v>
      </c>
      <c r="I6" s="104" t="n">
        <f aca="false">D6*G6</f>
        <v>0</v>
      </c>
    </row>
    <row r="7" customFormat="false" ht="16.5" hidden="false" customHeight="false" outlineLevel="0" collapsed="false">
      <c r="A7" s="117"/>
      <c r="B7" s="113"/>
      <c r="C7" s="114"/>
      <c r="D7" s="115"/>
      <c r="E7" s="116"/>
      <c r="F7" s="104"/>
      <c r="G7" s="104"/>
      <c r="H7" s="104"/>
      <c r="I7" s="104"/>
    </row>
    <row r="8" customFormat="false" ht="16.5" hidden="false" customHeight="false" outlineLevel="0" collapsed="false">
      <c r="A8" s="112" t="n">
        <v>6</v>
      </c>
      <c r="B8" s="113" t="s">
        <v>115</v>
      </c>
      <c r="C8" s="121" t="s">
        <v>116</v>
      </c>
      <c r="D8" s="108" t="n">
        <v>1.8705</v>
      </c>
      <c r="E8" s="116" t="s">
        <v>68</v>
      </c>
      <c r="F8" s="104"/>
      <c r="G8" s="104"/>
      <c r="H8" s="104" t="n">
        <f aca="false">ROUND(D8*F8,0)</f>
        <v>0</v>
      </c>
      <c r="I8" s="104" t="n">
        <f aca="false">D8*G8</f>
        <v>0</v>
      </c>
    </row>
    <row r="9" customFormat="false" ht="16.5" hidden="false" customHeight="false" outlineLevel="0" collapsed="false">
      <c r="A9" s="105"/>
      <c r="B9" s="106"/>
      <c r="C9" s="107"/>
      <c r="D9" s="122"/>
      <c r="E9" s="109"/>
      <c r="F9" s="104"/>
      <c r="G9" s="104"/>
      <c r="H9" s="104"/>
      <c r="I9" s="104"/>
    </row>
    <row r="10" customFormat="false" ht="49.5" hidden="false" customHeight="false" outlineLevel="0" collapsed="false">
      <c r="A10" s="105" t="n">
        <v>7</v>
      </c>
      <c r="B10" s="106" t="s">
        <v>117</v>
      </c>
      <c r="C10" s="107" t="s">
        <v>118</v>
      </c>
      <c r="D10" s="110" t="n">
        <v>29.01</v>
      </c>
      <c r="E10" s="109" t="s">
        <v>50</v>
      </c>
      <c r="F10" s="104"/>
      <c r="G10" s="104"/>
      <c r="H10" s="104" t="n">
        <f aca="false">ROUND(D10*F10,0)</f>
        <v>0</v>
      </c>
      <c r="I10" s="104" t="n">
        <f aca="false">D10*G10</f>
        <v>0</v>
      </c>
    </row>
    <row r="11" customFormat="false" ht="16.5" hidden="false" customHeight="false" outlineLevel="0" collapsed="false">
      <c r="A11" s="105"/>
      <c r="B11" s="109"/>
      <c r="C11" s="123"/>
      <c r="D11" s="124"/>
      <c r="E11" s="109"/>
      <c r="F11" s="104"/>
      <c r="G11" s="104"/>
      <c r="H11" s="104"/>
      <c r="I11" s="104"/>
    </row>
    <row r="12" customFormat="false" ht="16.5" hidden="false" customHeight="false" outlineLevel="0" collapsed="false">
      <c r="A12" s="105" t="n">
        <v>8</v>
      </c>
      <c r="B12" s="109" t="s">
        <v>119</v>
      </c>
      <c r="C12" s="123" t="s">
        <v>120</v>
      </c>
      <c r="D12" s="125" t="n">
        <v>5.5335</v>
      </c>
      <c r="E12" s="109" t="s">
        <v>68</v>
      </c>
      <c r="F12" s="126"/>
      <c r="G12" s="126"/>
      <c r="H12" s="104" t="n">
        <f aca="false">ROUND(D12*F12,0)</f>
        <v>0</v>
      </c>
      <c r="I12" s="104" t="n">
        <f aca="false">D12*G12</f>
        <v>0</v>
      </c>
    </row>
    <row r="13" customFormat="false" ht="14.25" hidden="false" customHeight="false" outlineLevel="0" collapsed="false">
      <c r="A13" s="100"/>
      <c r="B13" s="101"/>
      <c r="C13" s="101" t="s">
        <v>59</v>
      </c>
      <c r="D13" s="102"/>
      <c r="E13" s="101"/>
      <c r="F13" s="103"/>
      <c r="G13" s="103"/>
      <c r="H13" s="103" t="n">
        <f aca="false">ROUND(SUM(H2:H12),0)</f>
        <v>0</v>
      </c>
      <c r="I13" s="103" t="n">
        <f aca="false">ROUND(SUM(I2:I12),0)</f>
        <v>0</v>
      </c>
    </row>
    <row r="36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0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O23" activeCellId="0" sqref="O23"/>
    </sheetView>
  </sheetViews>
  <sheetFormatPr defaultRowHeight="12.75" zeroHeight="false" outlineLevelRow="0" outlineLevelCol="0"/>
  <cols>
    <col collapsed="false" customWidth="true" hidden="false" outlineLevel="0" max="1" min="1" style="62" width="4.86"/>
    <col collapsed="false" customWidth="true" hidden="false" outlineLevel="0" max="2" min="2" style="63" width="15.86"/>
    <col collapsed="false" customWidth="true" hidden="false" outlineLevel="0" max="3" min="3" style="63" width="36.71"/>
    <col collapsed="false" customWidth="true" hidden="false" outlineLevel="0" max="4" min="4" style="111" width="9.85"/>
    <col collapsed="false" customWidth="true" hidden="false" outlineLevel="0" max="5" min="5" style="63" width="10.71"/>
    <col collapsed="false" customWidth="true" hidden="false" outlineLevel="0" max="6" min="6" style="111" width="12.14"/>
    <col collapsed="false" customWidth="true" hidden="false" outlineLevel="0" max="7" min="7" style="111" width="12.42"/>
    <col collapsed="false" customWidth="true" hidden="false" outlineLevel="0" max="8" min="8" style="111" width="19"/>
    <col collapsed="false" customWidth="true" hidden="false" outlineLevel="0" max="9" min="9" style="111" width="14.28"/>
    <col collapsed="false" customWidth="true" hidden="false" outlineLevel="0" max="1025" min="10" style="63" width="9.14"/>
  </cols>
  <sheetData>
    <row r="1" s="72" customFormat="true" ht="28.5" hidden="false" customHeight="false" outlineLevel="0" collapsed="false">
      <c r="A1" s="100" t="s">
        <v>39</v>
      </c>
      <c r="B1" s="101" t="s">
        <v>40</v>
      </c>
      <c r="C1" s="101" t="s">
        <v>41</v>
      </c>
      <c r="D1" s="102" t="s">
        <v>42</v>
      </c>
      <c r="E1" s="101" t="s">
        <v>43</v>
      </c>
      <c r="F1" s="103" t="s">
        <v>44</v>
      </c>
      <c r="G1" s="103" t="s">
        <v>45</v>
      </c>
      <c r="H1" s="103" t="s">
        <v>46</v>
      </c>
      <c r="I1" s="103" t="s">
        <v>47</v>
      </c>
    </row>
    <row r="2" s="72" customFormat="true" ht="181.5" hidden="false" customHeight="false" outlineLevel="0" collapsed="false">
      <c r="A2" s="105" t="n">
        <v>1</v>
      </c>
      <c r="B2" s="107" t="s">
        <v>121</v>
      </c>
      <c r="C2" s="107" t="s">
        <v>122</v>
      </c>
      <c r="D2" s="127" t="n">
        <v>73.29</v>
      </c>
      <c r="E2" s="128" t="s">
        <v>50</v>
      </c>
      <c r="F2" s="104"/>
      <c r="G2" s="104"/>
      <c r="H2" s="104" t="n">
        <f aca="false">D2*F2</f>
        <v>0</v>
      </c>
      <c r="I2" s="104" t="n">
        <f aca="false">D2*G2</f>
        <v>0</v>
      </c>
    </row>
    <row r="3" customFormat="false" ht="12.75" hidden="false" customHeight="false" outlineLevel="0" collapsed="false">
      <c r="C3" s="129"/>
      <c r="D3" s="0"/>
      <c r="H3" s="130"/>
      <c r="I3" s="130"/>
    </row>
    <row r="4" s="99" customFormat="true" ht="14.25" hidden="false" customHeight="false" outlineLevel="0" collapsed="false">
      <c r="A4" s="131"/>
      <c r="B4" s="132"/>
      <c r="C4" s="68" t="s">
        <v>59</v>
      </c>
      <c r="D4" s="133"/>
      <c r="E4" s="132"/>
      <c r="F4" s="133"/>
      <c r="G4" s="133"/>
      <c r="H4" s="103" t="n">
        <f aca="false">ROUND(SUM(H2:H3),0)</f>
        <v>0</v>
      </c>
      <c r="I4" s="103" t="n">
        <f aca="false">ROUND(SUM(I2:I3),0)</f>
        <v>0</v>
      </c>
    </row>
    <row r="30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62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N19" activeCellId="0" sqref="N19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6.71"/>
    <col collapsed="false" customWidth="true" hidden="false" outlineLevel="0" max="3" min="3" style="0" width="66.71"/>
    <col collapsed="false" customWidth="true" hidden="false" outlineLevel="0" max="4" min="4" style="0" width="9.85"/>
    <col collapsed="false" customWidth="true" hidden="false" outlineLevel="0" max="5" min="5" style="0" width="8.67"/>
    <col collapsed="false" customWidth="true" hidden="false" outlineLevel="0" max="6" min="6" style="0" width="12.71"/>
    <col collapsed="false" customWidth="true" hidden="false" outlineLevel="0" max="7" min="7" style="0" width="14.43"/>
    <col collapsed="false" customWidth="true" hidden="false" outlineLevel="0" max="8" min="8" style="0" width="19.71"/>
    <col collapsed="false" customWidth="true" hidden="false" outlineLevel="0" max="9" min="9" style="0" width="14.86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100" t="s">
        <v>39</v>
      </c>
      <c r="B1" s="101" t="s">
        <v>40</v>
      </c>
      <c r="C1" s="101" t="s">
        <v>41</v>
      </c>
      <c r="D1" s="102" t="s">
        <v>42</v>
      </c>
      <c r="E1" s="101" t="s">
        <v>43</v>
      </c>
      <c r="F1" s="103" t="s">
        <v>44</v>
      </c>
      <c r="G1" s="103" t="s">
        <v>45</v>
      </c>
      <c r="H1" s="103" t="s">
        <v>46</v>
      </c>
      <c r="I1" s="103" t="s">
        <v>47</v>
      </c>
    </row>
    <row r="2" customFormat="false" ht="16.5" hidden="false" customHeight="false" outlineLevel="0" collapsed="false">
      <c r="A2" s="105" t="n">
        <v>1</v>
      </c>
      <c r="B2" s="109" t="s">
        <v>123</v>
      </c>
      <c r="C2" s="123" t="s">
        <v>124</v>
      </c>
      <c r="D2" s="134" t="n">
        <v>1.72</v>
      </c>
      <c r="E2" s="109" t="s">
        <v>68</v>
      </c>
      <c r="F2" s="104"/>
      <c r="G2" s="104"/>
      <c r="H2" s="104" t="n">
        <f aca="false">ROUND(D2*F2,0)</f>
        <v>0</v>
      </c>
      <c r="I2" s="104" t="n">
        <f aca="false">D2*G2</f>
        <v>0</v>
      </c>
    </row>
    <row r="3" customFormat="false" ht="16.5" hidden="false" customHeight="false" outlineLevel="0" collapsed="false">
      <c r="A3" s="135"/>
      <c r="B3" s="135"/>
      <c r="C3" s="123"/>
      <c r="D3" s="136"/>
      <c r="E3" s="135"/>
      <c r="F3" s="135"/>
      <c r="G3" s="135"/>
      <c r="H3" s="104"/>
      <c r="I3" s="104"/>
    </row>
    <row r="4" customFormat="false" ht="16.5" hidden="false" customHeight="false" outlineLevel="0" collapsed="false">
      <c r="A4" s="137" t="n">
        <v>2</v>
      </c>
      <c r="B4" s="135" t="s">
        <v>125</v>
      </c>
      <c r="C4" s="123" t="s">
        <v>126</v>
      </c>
      <c r="D4" s="138" t="n">
        <v>0.8136</v>
      </c>
      <c r="E4" s="135" t="s">
        <v>68</v>
      </c>
      <c r="F4" s="104"/>
      <c r="G4" s="104"/>
      <c r="H4" s="104" t="n">
        <f aca="false">ROUND(D4*F4,0)</f>
        <v>0</v>
      </c>
      <c r="I4" s="104" t="n">
        <f aca="false">D4*G4</f>
        <v>0</v>
      </c>
    </row>
    <row r="5" customFormat="false" ht="16.5" hidden="false" customHeight="false" outlineLevel="0" collapsed="false">
      <c r="A5" s="135"/>
      <c r="B5" s="135"/>
      <c r="C5" s="123"/>
      <c r="D5" s="136"/>
      <c r="E5" s="135"/>
      <c r="F5" s="135"/>
      <c r="G5" s="135"/>
      <c r="H5" s="104"/>
      <c r="I5" s="104"/>
    </row>
    <row r="6" customFormat="false" ht="16.5" hidden="false" customHeight="false" outlineLevel="0" collapsed="false">
      <c r="A6" s="105" t="n">
        <v>3</v>
      </c>
      <c r="B6" s="109" t="s">
        <v>127</v>
      </c>
      <c r="C6" s="123" t="s">
        <v>128</v>
      </c>
      <c r="D6" s="134" t="n">
        <v>0.281775</v>
      </c>
      <c r="E6" s="109" t="s">
        <v>68</v>
      </c>
      <c r="F6" s="104"/>
      <c r="G6" s="104"/>
      <c r="H6" s="104" t="n">
        <f aca="false">ROUND(D6*F6,0)</f>
        <v>0</v>
      </c>
      <c r="I6" s="104" t="n">
        <f aca="false">D6*G6</f>
        <v>0</v>
      </c>
    </row>
    <row r="7" customFormat="false" ht="16.5" hidden="false" customHeight="false" outlineLevel="0" collapsed="false">
      <c r="A7" s="135"/>
      <c r="B7" s="109"/>
      <c r="C7" s="123"/>
      <c r="D7" s="134"/>
      <c r="E7" s="109"/>
      <c r="F7" s="104"/>
      <c r="G7" s="104"/>
      <c r="H7" s="104"/>
      <c r="I7" s="104"/>
    </row>
    <row r="8" customFormat="false" ht="66" hidden="false" customHeight="false" outlineLevel="0" collapsed="false">
      <c r="A8" s="137" t="n">
        <v>4</v>
      </c>
      <c r="B8" s="109" t="s">
        <v>129</v>
      </c>
      <c r="C8" s="123" t="s">
        <v>130</v>
      </c>
      <c r="D8" s="134" t="n">
        <v>96.3426</v>
      </c>
      <c r="E8" s="109" t="s">
        <v>50</v>
      </c>
      <c r="F8" s="104"/>
      <c r="G8" s="104"/>
      <c r="H8" s="104" t="n">
        <f aca="false">ROUND(D8*F8,0)</f>
        <v>0</v>
      </c>
      <c r="I8" s="104" t="n">
        <f aca="false">D8*G8</f>
        <v>0</v>
      </c>
    </row>
    <row r="9" customFormat="false" ht="16.5" hidden="false" customHeight="false" outlineLevel="0" collapsed="false">
      <c r="A9" s="135"/>
      <c r="B9" s="135"/>
      <c r="C9" s="123"/>
      <c r="D9" s="136"/>
      <c r="E9" s="135"/>
      <c r="F9" s="135"/>
      <c r="G9" s="135"/>
      <c r="H9" s="104"/>
      <c r="I9" s="104"/>
    </row>
    <row r="10" customFormat="false" ht="66" hidden="false" customHeight="false" outlineLevel="0" collapsed="false">
      <c r="A10" s="105" t="n">
        <v>5</v>
      </c>
      <c r="B10" s="109" t="s">
        <v>131</v>
      </c>
      <c r="C10" s="123" t="s">
        <v>132</v>
      </c>
      <c r="D10" s="139" t="n">
        <v>20.87</v>
      </c>
      <c r="E10" s="140" t="s">
        <v>50</v>
      </c>
      <c r="F10" s="140"/>
      <c r="G10" s="140"/>
      <c r="H10" s="104" t="n">
        <f aca="false">ROUND(D10*F10,0)</f>
        <v>0</v>
      </c>
      <c r="I10" s="104" t="n">
        <f aca="false">D10*G10</f>
        <v>0</v>
      </c>
    </row>
    <row r="11" customFormat="false" ht="16.5" hidden="false" customHeight="false" outlineLevel="0" collapsed="false">
      <c r="A11" s="135"/>
      <c r="B11" s="135"/>
      <c r="C11" s="123"/>
      <c r="D11" s="136"/>
      <c r="E11" s="135"/>
      <c r="F11" s="135"/>
      <c r="G11" s="135"/>
      <c r="H11" s="104"/>
      <c r="I11" s="104"/>
    </row>
    <row r="12" customFormat="false" ht="33" hidden="false" customHeight="false" outlineLevel="0" collapsed="false">
      <c r="A12" s="137" t="n">
        <v>6</v>
      </c>
      <c r="B12" s="109" t="s">
        <v>133</v>
      </c>
      <c r="C12" s="123" t="s">
        <v>134</v>
      </c>
      <c r="D12" s="125" t="n">
        <v>96.3426</v>
      </c>
      <c r="E12" s="109" t="s">
        <v>50</v>
      </c>
      <c r="F12" s="104"/>
      <c r="G12" s="104"/>
      <c r="H12" s="104" t="n">
        <f aca="false">ROUND(D12*F12,0)</f>
        <v>0</v>
      </c>
      <c r="I12" s="104" t="n">
        <f aca="false">D12*G12</f>
        <v>0</v>
      </c>
    </row>
    <row r="13" customFormat="false" ht="16.5" hidden="false" customHeight="false" outlineLevel="0" collapsed="false">
      <c r="A13" s="135"/>
      <c r="B13" s="135"/>
      <c r="C13" s="123"/>
      <c r="D13" s="141"/>
      <c r="E13" s="135"/>
      <c r="F13" s="135"/>
      <c r="G13" s="135"/>
      <c r="H13" s="104"/>
      <c r="I13" s="104"/>
    </row>
    <row r="14" customFormat="false" ht="33" hidden="false" customHeight="false" outlineLevel="0" collapsed="false">
      <c r="A14" s="105" t="n">
        <v>7</v>
      </c>
      <c r="B14" s="109" t="s">
        <v>135</v>
      </c>
      <c r="C14" s="123" t="s">
        <v>136</v>
      </c>
      <c r="D14" s="125" t="n">
        <v>96.3426</v>
      </c>
      <c r="E14" s="109" t="s">
        <v>50</v>
      </c>
      <c r="F14" s="104"/>
      <c r="G14" s="104"/>
      <c r="H14" s="104" t="n">
        <f aca="false">ROUND(D14*F14,0)</f>
        <v>0</v>
      </c>
      <c r="I14" s="104" t="n">
        <f aca="false">D14*G14</f>
        <v>0</v>
      </c>
    </row>
    <row r="15" customFormat="false" ht="16.5" hidden="false" customHeight="false" outlineLevel="0" collapsed="false">
      <c r="A15" s="135"/>
      <c r="B15" s="109"/>
      <c r="C15" s="123"/>
      <c r="D15" s="125"/>
      <c r="E15" s="109"/>
      <c r="F15" s="104"/>
      <c r="G15" s="104"/>
      <c r="H15" s="104"/>
      <c r="I15" s="104"/>
    </row>
    <row r="16" customFormat="false" ht="33" hidden="false" customHeight="false" outlineLevel="0" collapsed="false">
      <c r="A16" s="137" t="n">
        <v>8</v>
      </c>
      <c r="B16" s="109" t="s">
        <v>135</v>
      </c>
      <c r="C16" s="123" t="s">
        <v>137</v>
      </c>
      <c r="D16" s="125" t="n">
        <v>33.79</v>
      </c>
      <c r="E16" s="109" t="s">
        <v>50</v>
      </c>
      <c r="F16" s="104"/>
      <c r="G16" s="104"/>
      <c r="H16" s="104" t="n">
        <f aca="false">ROUND(D16*F16,0)</f>
        <v>0</v>
      </c>
      <c r="I16" s="104" t="n">
        <f aca="false">D16*G16</f>
        <v>0</v>
      </c>
    </row>
    <row r="17" customFormat="false" ht="16.5" hidden="false" customHeight="false" outlineLevel="0" collapsed="false">
      <c r="A17" s="135"/>
      <c r="B17" s="135"/>
      <c r="C17" s="123"/>
      <c r="D17" s="136"/>
      <c r="E17" s="135"/>
      <c r="F17" s="135"/>
      <c r="G17" s="135"/>
      <c r="H17" s="104"/>
      <c r="I17" s="104"/>
    </row>
    <row r="18" customFormat="false" ht="16.5" hidden="false" customHeight="false" outlineLevel="0" collapsed="false">
      <c r="A18" s="105" t="n">
        <v>9</v>
      </c>
      <c r="B18" s="109" t="s">
        <v>138</v>
      </c>
      <c r="C18" s="123" t="s">
        <v>139</v>
      </c>
      <c r="D18" s="115" t="n">
        <v>59.08</v>
      </c>
      <c r="E18" s="109" t="s">
        <v>50</v>
      </c>
      <c r="F18" s="104"/>
      <c r="G18" s="104"/>
      <c r="H18" s="104" t="n">
        <f aca="false">ROUND(D18*F18,0)</f>
        <v>0</v>
      </c>
      <c r="I18" s="104" t="n">
        <f aca="false">D18*G18</f>
        <v>0</v>
      </c>
    </row>
    <row r="19" customFormat="false" ht="16.5" hidden="false" customHeight="false" outlineLevel="0" collapsed="false">
      <c r="A19" s="135"/>
      <c r="B19" s="109"/>
      <c r="C19" s="123"/>
      <c r="D19" s="115"/>
      <c r="E19" s="109"/>
      <c r="F19" s="104"/>
      <c r="G19" s="104"/>
      <c r="H19" s="104"/>
      <c r="I19" s="104"/>
    </row>
    <row r="20" customFormat="false" ht="16.5" hidden="false" customHeight="false" outlineLevel="0" collapsed="false">
      <c r="A20" s="137" t="n">
        <v>10</v>
      </c>
      <c r="B20" s="109" t="s">
        <v>140</v>
      </c>
      <c r="C20" s="123" t="s">
        <v>141</v>
      </c>
      <c r="D20" s="125" t="n">
        <v>13.7604</v>
      </c>
      <c r="E20" s="109" t="s">
        <v>50</v>
      </c>
      <c r="F20" s="104"/>
      <c r="G20" s="104"/>
      <c r="H20" s="104" t="n">
        <f aca="false">ROUND(D20*F20,0)</f>
        <v>0</v>
      </c>
      <c r="I20" s="104" t="n">
        <f aca="false">D20*G20</f>
        <v>0</v>
      </c>
    </row>
    <row r="21" customFormat="false" ht="16.5" hidden="false" customHeight="false" outlineLevel="0" collapsed="false">
      <c r="A21" s="135"/>
      <c r="B21" s="109"/>
      <c r="C21" s="123"/>
      <c r="D21" s="125"/>
      <c r="E21" s="109"/>
      <c r="F21" s="104"/>
      <c r="G21" s="104"/>
      <c r="H21" s="104"/>
      <c r="I21" s="104"/>
    </row>
    <row r="22" customFormat="false" ht="16.5" hidden="false" customHeight="false" outlineLevel="0" collapsed="false">
      <c r="A22" s="105" t="n">
        <v>11</v>
      </c>
      <c r="B22" s="109" t="s">
        <v>142</v>
      </c>
      <c r="C22" s="123" t="s">
        <v>143</v>
      </c>
      <c r="D22" s="125" t="n">
        <v>1.25</v>
      </c>
      <c r="E22" s="109" t="s">
        <v>68</v>
      </c>
      <c r="F22" s="104"/>
      <c r="G22" s="104"/>
      <c r="H22" s="104" t="n">
        <f aca="false">ROUND(D22*F22,0)</f>
        <v>0</v>
      </c>
      <c r="I22" s="104" t="n">
        <f aca="false">D22*G22</f>
        <v>0</v>
      </c>
    </row>
    <row r="23" customFormat="false" ht="16.5" hidden="false" customHeight="false" outlineLevel="0" collapsed="false">
      <c r="A23" s="135"/>
      <c r="B23" s="109"/>
      <c r="C23" s="123"/>
      <c r="D23" s="115"/>
      <c r="E23" s="109"/>
      <c r="F23" s="104"/>
      <c r="G23" s="104"/>
      <c r="H23" s="104"/>
      <c r="I23" s="104"/>
    </row>
    <row r="24" customFormat="false" ht="16.5" hidden="false" customHeight="false" outlineLevel="0" collapsed="false">
      <c r="A24" s="137" t="n">
        <v>12</v>
      </c>
      <c r="B24" s="109" t="s">
        <v>138</v>
      </c>
      <c r="C24" s="142" t="s">
        <v>144</v>
      </c>
      <c r="D24" s="115" t="n">
        <v>33.79</v>
      </c>
      <c r="E24" s="109" t="s">
        <v>50</v>
      </c>
      <c r="F24" s="104"/>
      <c r="G24" s="104"/>
      <c r="H24" s="104" t="n">
        <f aca="false">ROUND(D24*F24,0)</f>
        <v>0</v>
      </c>
      <c r="I24" s="104" t="n">
        <f aca="false">D24*G24</f>
        <v>0</v>
      </c>
    </row>
    <row r="25" customFormat="false" ht="16.5" hidden="false" customHeight="false" outlineLevel="0" collapsed="false">
      <c r="A25" s="135"/>
      <c r="B25" s="109"/>
      <c r="C25" s="123"/>
      <c r="D25" s="115"/>
      <c r="E25" s="109"/>
      <c r="F25" s="104"/>
      <c r="G25" s="104"/>
      <c r="H25" s="104"/>
      <c r="I25" s="104"/>
    </row>
    <row r="26" customFormat="false" ht="16.5" hidden="false" customHeight="false" outlineLevel="0" collapsed="false">
      <c r="A26" s="105" t="n">
        <v>13</v>
      </c>
      <c r="B26" s="109" t="s">
        <v>138</v>
      </c>
      <c r="C26" s="142" t="s">
        <v>145</v>
      </c>
      <c r="D26" s="143" t="n">
        <v>33.79</v>
      </c>
      <c r="E26" s="21" t="s">
        <v>50</v>
      </c>
      <c r="F26" s="104"/>
      <c r="G26" s="104"/>
      <c r="H26" s="104" t="n">
        <f aca="false">ROUND(D26*F26,0)</f>
        <v>0</v>
      </c>
      <c r="I26" s="104" t="n">
        <f aca="false">D26*G26</f>
        <v>0</v>
      </c>
    </row>
    <row r="27" customFormat="false" ht="14.25" hidden="false" customHeight="false" outlineLevel="0" collapsed="false">
      <c r="A27" s="100"/>
      <c r="B27" s="101"/>
      <c r="C27" s="101" t="s">
        <v>59</v>
      </c>
      <c r="D27" s="102"/>
      <c r="E27" s="101"/>
      <c r="F27" s="103"/>
      <c r="G27" s="103"/>
      <c r="H27" s="103" t="n">
        <f aca="false">ROUND(SUM(H2:H26),0)</f>
        <v>0</v>
      </c>
      <c r="I27" s="103" t="n">
        <f aca="false">ROUND(SUM(I2:I26),0)</f>
        <v>0</v>
      </c>
    </row>
    <row r="62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2018-02-14T09:15:54Z</cp:lastPrinted>
  <dcterms:modified xsi:type="dcterms:W3CDTF">2018-05-09T12:31:39Z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